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nton Computers Data Recovery\Index2\TestIndexes\Test28\"/>
    </mc:Choice>
  </mc:AlternateContent>
  <xr:revisionPtr revIDLastSave="0" documentId="13_ncr:1_{60564DDC-F817-459F-B403-4F6AA0F8BED0}" xr6:coauthVersionLast="47" xr6:coauthVersionMax="47" xr10:uidLastSave="{00000000-0000-0000-0000-000000000000}"/>
  <bookViews>
    <workbookView xWindow="-120" yWindow="-120" windowWidth="29040" windowHeight="15840" xr2:uid="{BF86ACE7-D74A-4BBE-90BD-158BF7D8802A}"/>
  </bookViews>
  <sheets>
    <sheet name=" ForestManagementSampleUnit " sheetId="1" r:id="rId1"/>
    <sheet name="UnitMoistureIndexes" sheetId="2" r:id="rId2"/>
    <sheet name="UnitWeedIndex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25" i="3" l="1"/>
  <c r="BP24" i="3"/>
  <c r="BP23" i="3"/>
  <c r="BP22" i="3"/>
  <c r="BP21" i="3"/>
  <c r="BP20" i="3"/>
  <c r="BP19" i="3"/>
  <c r="BP18" i="3"/>
  <c r="BP17" i="3"/>
  <c r="BP16" i="3"/>
  <c r="BP15" i="3"/>
  <c r="BP14" i="3"/>
  <c r="BP13" i="3"/>
  <c r="BP12" i="3"/>
  <c r="BP11" i="3"/>
  <c r="BP10" i="3"/>
  <c r="BP9" i="3"/>
  <c r="BP8" i="3"/>
  <c r="BP7" i="3"/>
  <c r="BP6" i="3"/>
  <c r="BP5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N25" i="3"/>
  <c r="BN24" i="3"/>
  <c r="BN23" i="3"/>
  <c r="BN22" i="3"/>
  <c r="BN21" i="3"/>
  <c r="BN20" i="3"/>
  <c r="BN19" i="3"/>
  <c r="BN18" i="3"/>
  <c r="BN17" i="3"/>
  <c r="BN16" i="3"/>
  <c r="BN15" i="3"/>
  <c r="BN14" i="3"/>
  <c r="BN13" i="3"/>
  <c r="BN12" i="3"/>
  <c r="BN11" i="3"/>
  <c r="BN10" i="3"/>
  <c r="BN9" i="3"/>
  <c r="BN8" i="3"/>
  <c r="BN7" i="3"/>
  <c r="BN6" i="3"/>
  <c r="BN5" i="3"/>
  <c r="BM25" i="3"/>
  <c r="BM24" i="3"/>
  <c r="BM23" i="3"/>
  <c r="BM22" i="3"/>
  <c r="BM21" i="3"/>
  <c r="BM20" i="3"/>
  <c r="BM19" i="3"/>
  <c r="BM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M5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K25" i="3"/>
  <c r="BK24" i="3"/>
  <c r="BK23" i="3"/>
  <c r="BK22" i="3"/>
  <c r="BK21" i="3"/>
  <c r="BK20" i="3"/>
  <c r="BK19" i="3"/>
  <c r="BK18" i="3"/>
  <c r="BK17" i="3"/>
  <c r="BK16" i="3"/>
  <c r="BK15" i="3"/>
  <c r="BK14" i="3"/>
  <c r="BK13" i="3"/>
  <c r="BK12" i="3"/>
  <c r="BK11" i="3"/>
  <c r="BK10" i="3"/>
  <c r="BK9" i="3"/>
  <c r="BK8" i="3"/>
  <c r="BK7" i="3"/>
  <c r="BK6" i="3"/>
  <c r="BK5" i="3"/>
  <c r="BJ25" i="3"/>
  <c r="BJ24" i="3"/>
  <c r="BJ23" i="3"/>
  <c r="BJ22" i="3"/>
  <c r="BJ21" i="3"/>
  <c r="BJ20" i="3"/>
  <c r="BJ19" i="3"/>
  <c r="BJ18" i="3"/>
  <c r="BJ17" i="3"/>
  <c r="BJ16" i="3"/>
  <c r="BJ15" i="3"/>
  <c r="BJ14" i="3"/>
  <c r="BJ13" i="3"/>
  <c r="BJ12" i="3"/>
  <c r="BJ11" i="3"/>
  <c r="BJ10" i="3"/>
  <c r="BJ9" i="3"/>
  <c r="BJ8" i="3"/>
  <c r="BJ7" i="3"/>
  <c r="BJ6" i="3"/>
  <c r="BJ5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G25" i="3"/>
  <c r="BG24" i="3"/>
  <c r="BG23" i="3"/>
  <c r="BG22" i="3"/>
  <c r="BG21" i="3"/>
  <c r="BG20" i="3"/>
  <c r="BG19" i="3"/>
  <c r="BG18" i="3"/>
  <c r="BG17" i="3"/>
  <c r="BG16" i="3"/>
  <c r="BG15" i="3"/>
  <c r="BG14" i="3"/>
  <c r="BG13" i="3"/>
  <c r="BG12" i="3"/>
  <c r="BG11" i="3"/>
  <c r="BG10" i="3"/>
  <c r="BG9" i="3"/>
  <c r="BG8" i="3"/>
  <c r="BG7" i="3"/>
  <c r="BG6" i="3"/>
  <c r="BG5" i="3"/>
  <c r="BF25" i="3"/>
  <c r="BF24" i="3"/>
  <c r="BF23" i="3"/>
  <c r="BF22" i="3"/>
  <c r="BF21" i="3"/>
  <c r="BF20" i="3"/>
  <c r="BF19" i="3"/>
  <c r="BF18" i="3"/>
  <c r="BF17" i="3"/>
  <c r="BF16" i="3"/>
  <c r="BF15" i="3"/>
  <c r="BF14" i="3"/>
  <c r="BF13" i="3"/>
  <c r="BF12" i="3"/>
  <c r="BF11" i="3"/>
  <c r="BF10" i="3"/>
  <c r="BF9" i="3"/>
  <c r="BF8" i="3"/>
  <c r="BF7" i="3"/>
  <c r="BF6" i="3"/>
  <c r="BF5" i="3"/>
  <c r="BE25" i="3"/>
  <c r="BE24" i="3"/>
  <c r="BE23" i="3"/>
  <c r="BE22" i="3"/>
  <c r="BE21" i="3"/>
  <c r="BE20" i="3"/>
  <c r="BE19" i="3"/>
  <c r="BE18" i="3"/>
  <c r="BE17" i="3"/>
  <c r="BE16" i="3"/>
  <c r="BE15" i="3"/>
  <c r="BE14" i="3"/>
  <c r="BE13" i="3"/>
  <c r="BE12" i="3"/>
  <c r="BE11" i="3"/>
  <c r="BE10" i="3"/>
  <c r="BE9" i="3"/>
  <c r="BE8" i="3"/>
  <c r="BE7" i="3"/>
  <c r="BE6" i="3"/>
  <c r="BE5" i="3"/>
  <c r="BD25" i="3"/>
  <c r="BD24" i="3"/>
  <c r="BD23" i="3"/>
  <c r="BD22" i="3"/>
  <c r="BD21" i="3"/>
  <c r="BD20" i="3"/>
  <c r="BD19" i="3"/>
  <c r="BD18" i="3"/>
  <c r="BD17" i="3"/>
  <c r="BD16" i="3"/>
  <c r="BD15" i="3"/>
  <c r="BD14" i="3"/>
  <c r="BD13" i="3"/>
  <c r="BD12" i="3"/>
  <c r="BD11" i="3"/>
  <c r="BD10" i="3"/>
  <c r="BD9" i="3"/>
  <c r="BD8" i="3"/>
  <c r="BD7" i="3"/>
  <c r="BD6" i="3"/>
  <c r="BD5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B25" i="3"/>
  <c r="BB24" i="3"/>
  <c r="BB23" i="3"/>
  <c r="BB22" i="3"/>
  <c r="BB21" i="3"/>
  <c r="BB20" i="3"/>
  <c r="BB19" i="3"/>
  <c r="BB18" i="3"/>
  <c r="BB17" i="3"/>
  <c r="BB16" i="3"/>
  <c r="BB15" i="3"/>
  <c r="BB14" i="3"/>
  <c r="BB13" i="3"/>
  <c r="BB12" i="3"/>
  <c r="BB11" i="3"/>
  <c r="BB10" i="3"/>
  <c r="BB9" i="3"/>
  <c r="BB8" i="3"/>
  <c r="BB7" i="3"/>
  <c r="BB6" i="3"/>
  <c r="BB5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BA5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Y25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Y9" i="3"/>
  <c r="AY8" i="3"/>
  <c r="AY7" i="3"/>
  <c r="AY6" i="3"/>
  <c r="AY5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W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  <c r="AV5" i="3"/>
  <c r="AU25" i="3"/>
  <c r="AU24" i="3"/>
  <c r="AU23" i="3"/>
  <c r="AU22" i="3"/>
  <c r="AU21" i="3"/>
  <c r="AU20" i="3"/>
  <c r="AU19" i="3"/>
  <c r="AU18" i="3"/>
  <c r="AU17" i="3"/>
  <c r="AU16" i="3"/>
  <c r="AU15" i="3"/>
  <c r="AU14" i="3"/>
  <c r="AU13" i="3"/>
  <c r="AU12" i="3"/>
  <c r="AU11" i="3"/>
  <c r="AU10" i="3"/>
  <c r="AU9" i="3"/>
  <c r="AU8" i="3"/>
  <c r="AU7" i="3"/>
  <c r="AU6" i="3"/>
  <c r="AU5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AR5" i="3"/>
  <c r="AR26" i="3" s="1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26" i="3" s="1"/>
  <c r="E30" i="3" s="1"/>
  <c r="E86" i="1" s="1"/>
  <c r="AM5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N26" i="3" s="1"/>
  <c r="F30" i="3" s="1"/>
  <c r="F86" i="1" s="1"/>
  <c r="AM4" i="3"/>
  <c r="AL4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BP25" i="2"/>
  <c r="BP24" i="2"/>
  <c r="BP23" i="2"/>
  <c r="BP22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P5" i="2"/>
  <c r="BP4" i="2"/>
  <c r="BO25" i="2"/>
  <c r="BO24" i="2"/>
  <c r="BO23" i="2"/>
  <c r="BO22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O4" i="2"/>
  <c r="BN25" i="2"/>
  <c r="BN24" i="2"/>
  <c r="BN23" i="2"/>
  <c r="BN22" i="2"/>
  <c r="BN21" i="2"/>
  <c r="BN20" i="2"/>
  <c r="BN19" i="2"/>
  <c r="BN18" i="2"/>
  <c r="BN17" i="2"/>
  <c r="BN16" i="2"/>
  <c r="BN15" i="2"/>
  <c r="BN14" i="2"/>
  <c r="BN13" i="2"/>
  <c r="BN12" i="2"/>
  <c r="BN11" i="2"/>
  <c r="BN10" i="2"/>
  <c r="BN9" i="2"/>
  <c r="BN8" i="2"/>
  <c r="BN7" i="2"/>
  <c r="BN6" i="2"/>
  <c r="BN5" i="2"/>
  <c r="BN4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26" i="2" s="1"/>
  <c r="AE31" i="2" s="1"/>
  <c r="AE87" i="1" s="1"/>
  <c r="BM5" i="2"/>
  <c r="BM4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26" i="2" s="1"/>
  <c r="AC31" i="2" s="1"/>
  <c r="AC87" i="1" s="1"/>
  <c r="BK5" i="2"/>
  <c r="BK4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26" i="2" s="1"/>
  <c r="Y31" i="2" s="1"/>
  <c r="Y87" i="1" s="1"/>
  <c r="BG5" i="2"/>
  <c r="BG4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26" i="2" s="1"/>
  <c r="W31" i="2" s="1"/>
  <c r="W87" i="1" s="1"/>
  <c r="BE5" i="2"/>
  <c r="BE4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26" i="2" s="1"/>
  <c r="U31" i="2" s="1"/>
  <c r="U87" i="1" s="1"/>
  <c r="BC5" i="2"/>
  <c r="BC4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26" i="2" s="1"/>
  <c r="S31" i="2" s="1"/>
  <c r="S87" i="1" s="1"/>
  <c r="BA5" i="2"/>
  <c r="BA4" i="2"/>
  <c r="AZ25" i="2"/>
  <c r="AZ24" i="2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26" i="2" s="1"/>
  <c r="Q31" i="2" s="1"/>
  <c r="Q87" i="1" s="1"/>
  <c r="AY5" i="2"/>
  <c r="AY4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W4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26" i="2" s="1"/>
  <c r="M31" i="2" s="1"/>
  <c r="M87" i="1" s="1"/>
  <c r="AU5" i="2"/>
  <c r="AU4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26" i="2" s="1"/>
  <c r="K31" i="2" s="1"/>
  <c r="K87" i="1" s="1"/>
  <c r="AS5" i="2"/>
  <c r="AS4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26" i="2" s="1"/>
  <c r="I31" i="2" s="1"/>
  <c r="AQ5" i="2"/>
  <c r="AQ4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26" i="2" s="1"/>
  <c r="G31" i="2" s="1"/>
  <c r="G87" i="1" s="1"/>
  <c r="AO5" i="2"/>
  <c r="AO4" i="2"/>
  <c r="AN25" i="2"/>
  <c r="AN24" i="2"/>
  <c r="AN23" i="2"/>
  <c r="AN22" i="2"/>
  <c r="AN21" i="2"/>
  <c r="AN20" i="2"/>
  <c r="AN19" i="2"/>
  <c r="AN18" i="2"/>
  <c r="AN17" i="2"/>
  <c r="AN16" i="2"/>
  <c r="AN15" i="2"/>
  <c r="AN8" i="2"/>
  <c r="AN7" i="2"/>
  <c r="AN6" i="2"/>
  <c r="AN5" i="2"/>
  <c r="AN4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26" i="2" s="1"/>
  <c r="AM25" i="2"/>
  <c r="AM24" i="2"/>
  <c r="AM23" i="2"/>
  <c r="AM22" i="2"/>
  <c r="AM21" i="2"/>
  <c r="AM20" i="2"/>
  <c r="AM19" i="2"/>
  <c r="AM18" i="2"/>
  <c r="AM17" i="2"/>
  <c r="AM16" i="2"/>
  <c r="AM15" i="2"/>
  <c r="AM14" i="2"/>
  <c r="AM4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N14" i="2"/>
  <c r="AN13" i="2"/>
  <c r="AN12" i="2"/>
  <c r="AN11" i="2"/>
  <c r="AN10" i="2"/>
  <c r="AN9" i="2"/>
  <c r="AW26" i="2"/>
  <c r="O31" i="2" s="1"/>
  <c r="O87" i="1" s="1"/>
  <c r="AM13" i="2"/>
  <c r="AM12" i="2"/>
  <c r="AM11" i="2"/>
  <c r="AM10" i="2"/>
  <c r="AM9" i="2"/>
  <c r="AM8" i="2"/>
  <c r="AM7" i="2"/>
  <c r="AM6" i="2"/>
  <c r="AM5" i="2"/>
  <c r="AK8" i="2"/>
  <c r="AK7" i="2"/>
  <c r="AK6" i="2"/>
  <c r="AK5" i="2"/>
  <c r="AK4" i="2"/>
  <c r="AH26" i="3"/>
  <c r="AH27" i="3" s="1"/>
  <c r="AG26" i="3"/>
  <c r="AG27" i="3" s="1"/>
  <c r="AF26" i="3"/>
  <c r="AF27" i="3" s="1"/>
  <c r="AE26" i="3"/>
  <c r="AE27" i="3" s="1"/>
  <c r="AD26" i="3"/>
  <c r="AD27" i="3" s="1"/>
  <c r="AC26" i="3"/>
  <c r="AC27" i="3" s="1"/>
  <c r="AB26" i="3"/>
  <c r="AB27" i="3" s="1"/>
  <c r="AA26" i="3"/>
  <c r="AA27" i="3" s="1"/>
  <c r="Z26" i="3"/>
  <c r="Z27" i="3" s="1"/>
  <c r="Y26" i="3"/>
  <c r="Y27" i="3" s="1"/>
  <c r="X26" i="3"/>
  <c r="X27" i="3" s="1"/>
  <c r="W26" i="3"/>
  <c r="W27" i="3" s="1"/>
  <c r="V26" i="3"/>
  <c r="V27" i="3" s="1"/>
  <c r="U26" i="3"/>
  <c r="U27" i="3" s="1"/>
  <c r="T26" i="3"/>
  <c r="T27" i="3" s="1"/>
  <c r="S26" i="3"/>
  <c r="S27" i="3" s="1"/>
  <c r="R26" i="3"/>
  <c r="R27" i="3" s="1"/>
  <c r="Q26" i="3"/>
  <c r="Q27" i="3" s="1"/>
  <c r="P26" i="3"/>
  <c r="P27" i="3" s="1"/>
  <c r="O26" i="3"/>
  <c r="O27" i="3" s="1"/>
  <c r="N26" i="3"/>
  <c r="N27" i="3" s="1"/>
  <c r="M26" i="3"/>
  <c r="M27" i="3" s="1"/>
  <c r="L26" i="3"/>
  <c r="L27" i="3" s="1"/>
  <c r="K26" i="3"/>
  <c r="K27" i="3" s="1"/>
  <c r="J26" i="3"/>
  <c r="J27" i="3" s="1"/>
  <c r="I26" i="3"/>
  <c r="I27" i="3" s="1"/>
  <c r="H26" i="3"/>
  <c r="H27" i="3" s="1"/>
  <c r="G26" i="3"/>
  <c r="G27" i="3" s="1"/>
  <c r="F26" i="3"/>
  <c r="F27" i="3" s="1"/>
  <c r="E26" i="3"/>
  <c r="E27" i="3" s="1"/>
  <c r="D26" i="3"/>
  <c r="D27" i="3" s="1"/>
  <c r="C26" i="3"/>
  <c r="AH82" i="1"/>
  <c r="AH83" i="1" s="1"/>
  <c r="AG82" i="1"/>
  <c r="AG83" i="1" s="1"/>
  <c r="AF82" i="1"/>
  <c r="AF83" i="1" s="1"/>
  <c r="AE82" i="1"/>
  <c r="AE83" i="1" s="1"/>
  <c r="AD82" i="1"/>
  <c r="AD83" i="1" s="1"/>
  <c r="AC82" i="1"/>
  <c r="AC83" i="1" s="1"/>
  <c r="AB82" i="1"/>
  <c r="AB83" i="1" s="1"/>
  <c r="AA82" i="1"/>
  <c r="AA83" i="1" s="1"/>
  <c r="Z82" i="1"/>
  <c r="Z83" i="1" s="1"/>
  <c r="Y82" i="1"/>
  <c r="Y83" i="1" s="1"/>
  <c r="X82" i="1"/>
  <c r="X83" i="1" s="1"/>
  <c r="W82" i="1"/>
  <c r="W83" i="1" s="1"/>
  <c r="V82" i="1"/>
  <c r="V83" i="1" s="1"/>
  <c r="U82" i="1"/>
  <c r="U83" i="1" s="1"/>
  <c r="T82" i="1"/>
  <c r="T83" i="1" s="1"/>
  <c r="S82" i="1"/>
  <c r="S83" i="1" s="1"/>
  <c r="R82" i="1"/>
  <c r="R83" i="1" s="1"/>
  <c r="Q82" i="1"/>
  <c r="Q83" i="1" s="1"/>
  <c r="P82" i="1"/>
  <c r="P83" i="1" s="1"/>
  <c r="O82" i="1"/>
  <c r="O83" i="1" s="1"/>
  <c r="N82" i="1"/>
  <c r="N83" i="1" s="1"/>
  <c r="M82" i="1"/>
  <c r="M83" i="1" s="1"/>
  <c r="L82" i="1"/>
  <c r="L83" i="1" s="1"/>
  <c r="K82" i="1"/>
  <c r="K83" i="1" s="1"/>
  <c r="J82" i="1"/>
  <c r="J83" i="1" s="1"/>
  <c r="I82" i="1"/>
  <c r="I83" i="1" s="1"/>
  <c r="H82" i="1"/>
  <c r="H83" i="1" s="1"/>
  <c r="G82" i="1"/>
  <c r="G83" i="1" s="1"/>
  <c r="F82" i="1"/>
  <c r="F83" i="1" s="1"/>
  <c r="E82" i="1"/>
  <c r="E83" i="1" s="1"/>
  <c r="D82" i="1"/>
  <c r="D83" i="1" s="1"/>
  <c r="C82" i="1"/>
  <c r="C84" i="1" s="1"/>
  <c r="AH26" i="2"/>
  <c r="AH27" i="2" s="1"/>
  <c r="AG26" i="2"/>
  <c r="AG27" i="2" s="1"/>
  <c r="AF26" i="2"/>
  <c r="AF27" i="2" s="1"/>
  <c r="AE26" i="2"/>
  <c r="AE27" i="2" s="1"/>
  <c r="AD26" i="2"/>
  <c r="AD27" i="2" s="1"/>
  <c r="AC26" i="2"/>
  <c r="AC27" i="2" s="1"/>
  <c r="AB26" i="2"/>
  <c r="AB27" i="2" s="1"/>
  <c r="AA26" i="2"/>
  <c r="AA27" i="2" s="1"/>
  <c r="Z26" i="2"/>
  <c r="Z27" i="2" s="1"/>
  <c r="Y26" i="2"/>
  <c r="Y27" i="2" s="1"/>
  <c r="X26" i="2"/>
  <c r="X27" i="2" s="1"/>
  <c r="W26" i="2"/>
  <c r="W27" i="2" s="1"/>
  <c r="V26" i="2"/>
  <c r="V27" i="2" s="1"/>
  <c r="U26" i="2"/>
  <c r="U27" i="2" s="1"/>
  <c r="T26" i="2"/>
  <c r="T27" i="2" s="1"/>
  <c r="S26" i="2"/>
  <c r="S27" i="2" s="1"/>
  <c r="R26" i="2"/>
  <c r="R27" i="2" s="1"/>
  <c r="Q26" i="2"/>
  <c r="Q27" i="2" s="1"/>
  <c r="P26" i="2"/>
  <c r="P27" i="2" s="1"/>
  <c r="O26" i="2"/>
  <c r="O27" i="2" s="1"/>
  <c r="N26" i="2"/>
  <c r="N27" i="2" s="1"/>
  <c r="M26" i="2"/>
  <c r="M27" i="2" s="1"/>
  <c r="L26" i="2"/>
  <c r="L27" i="2" s="1"/>
  <c r="K26" i="2"/>
  <c r="K27" i="2" s="1"/>
  <c r="J26" i="2"/>
  <c r="J27" i="2" s="1"/>
  <c r="I26" i="2"/>
  <c r="I27" i="2" s="1"/>
  <c r="H26" i="2"/>
  <c r="H27" i="2" s="1"/>
  <c r="G26" i="2"/>
  <c r="G27" i="2" s="1"/>
  <c r="F26" i="2"/>
  <c r="F27" i="2" s="1"/>
  <c r="E26" i="2"/>
  <c r="E27" i="2" s="1"/>
  <c r="D26" i="2"/>
  <c r="D27" i="2" s="1"/>
  <c r="C26" i="2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53" i="1"/>
  <c r="C47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C41" i="1"/>
  <c r="AG39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Q26" i="3" l="1"/>
  <c r="I30" i="3" s="1"/>
  <c r="AK26" i="3"/>
  <c r="C30" i="3" s="1"/>
  <c r="AO26" i="3"/>
  <c r="G30" i="3" s="1"/>
  <c r="G86" i="1" s="1"/>
  <c r="AS26" i="3"/>
  <c r="K30" i="3" s="1"/>
  <c r="K86" i="1" s="1"/>
  <c r="AW26" i="3"/>
  <c r="O30" i="3" s="1"/>
  <c r="O86" i="1" s="1"/>
  <c r="C28" i="3"/>
  <c r="AL26" i="3"/>
  <c r="AP26" i="3"/>
  <c r="H30" i="3" s="1"/>
  <c r="H86" i="1" s="1"/>
  <c r="I87" i="1"/>
  <c r="J31" i="2"/>
  <c r="J87" i="1" s="1"/>
  <c r="AM26" i="2"/>
  <c r="E31" i="2" s="1"/>
  <c r="E87" i="1" s="1"/>
  <c r="AK26" i="2"/>
  <c r="C31" i="2" s="1"/>
  <c r="BO26" i="2"/>
  <c r="AG31" i="2" s="1"/>
  <c r="AG87" i="1" s="1"/>
  <c r="AP26" i="2"/>
  <c r="H31" i="2" s="1"/>
  <c r="H87" i="1" s="1"/>
  <c r="AR26" i="2"/>
  <c r="AT26" i="2"/>
  <c r="L31" i="2" s="1"/>
  <c r="L87" i="1" s="1"/>
  <c r="AV26" i="2"/>
  <c r="N31" i="2" s="1"/>
  <c r="N87" i="1" s="1"/>
  <c r="AX26" i="2"/>
  <c r="P31" i="2" s="1"/>
  <c r="P87" i="1" s="1"/>
  <c r="AZ26" i="2"/>
  <c r="R31" i="2" s="1"/>
  <c r="R87" i="1" s="1"/>
  <c r="BB26" i="2"/>
  <c r="T31" i="2" s="1"/>
  <c r="T87" i="1" s="1"/>
  <c r="BD26" i="2"/>
  <c r="V31" i="2" s="1"/>
  <c r="V87" i="1" s="1"/>
  <c r="BF26" i="2"/>
  <c r="X31" i="2" s="1"/>
  <c r="X87" i="1" s="1"/>
  <c r="BH26" i="2"/>
  <c r="Z31" i="2" s="1"/>
  <c r="Z87" i="1" s="1"/>
  <c r="BJ26" i="2"/>
  <c r="AB31" i="2" s="1"/>
  <c r="AB87" i="1" s="1"/>
  <c r="BL26" i="2"/>
  <c r="AD31" i="2" s="1"/>
  <c r="AD87" i="1" s="1"/>
  <c r="BN26" i="2"/>
  <c r="AF31" i="2" s="1"/>
  <c r="AF87" i="1" s="1"/>
  <c r="BP26" i="2"/>
  <c r="AH31" i="2" s="1"/>
  <c r="AH87" i="1" s="1"/>
  <c r="AV26" i="3"/>
  <c r="N30" i="3" s="1"/>
  <c r="N86" i="1" s="1"/>
  <c r="AT26" i="3"/>
  <c r="L30" i="3" s="1"/>
  <c r="L86" i="1" s="1"/>
  <c r="AX26" i="3"/>
  <c r="P30" i="3" s="1"/>
  <c r="P86" i="1" s="1"/>
  <c r="AU26" i="3"/>
  <c r="M30" i="3" s="1"/>
  <c r="M86" i="1" s="1"/>
  <c r="BB26" i="3"/>
  <c r="T30" i="3" s="1"/>
  <c r="T86" i="1" s="1"/>
  <c r="BI26" i="2"/>
  <c r="AA31" i="2" s="1"/>
  <c r="AA87" i="1" s="1"/>
  <c r="AN26" i="2"/>
  <c r="F31" i="2" s="1"/>
  <c r="F87" i="1" s="1"/>
  <c r="C28" i="2"/>
  <c r="C27" i="3"/>
  <c r="C29" i="3" s="1"/>
  <c r="C83" i="1"/>
  <c r="C85" i="1" s="1"/>
  <c r="C27" i="2"/>
  <c r="C29" i="2" s="1"/>
  <c r="C46" i="1"/>
  <c r="C48" i="1" s="1"/>
  <c r="C52" i="1"/>
  <c r="C54" i="1" s="1"/>
  <c r="C40" i="1"/>
  <c r="C42" i="1" s="1"/>
  <c r="D30" i="3" l="1"/>
  <c r="D86" i="1" s="1"/>
  <c r="C86" i="1"/>
  <c r="I86" i="1"/>
  <c r="J30" i="3"/>
  <c r="J86" i="1" s="1"/>
  <c r="C87" i="1"/>
  <c r="D31" i="2"/>
  <c r="D87" i="1" s="1"/>
  <c r="AZ26" i="3"/>
  <c r="R30" i="3" s="1"/>
  <c r="R86" i="1" s="1"/>
  <c r="AY26" i="3"/>
  <c r="Q30" i="3" s="1"/>
  <c r="Q86" i="1" s="1"/>
  <c r="BA26" i="3"/>
  <c r="S30" i="3" s="1"/>
  <c r="S86" i="1" s="1"/>
  <c r="BL26" i="3"/>
  <c r="AD30" i="3" s="1"/>
  <c r="AD86" i="1" s="1"/>
  <c r="BG26" i="3"/>
  <c r="Y30" i="3" s="1"/>
  <c r="Y86" i="1" s="1"/>
  <c r="BC26" i="3"/>
  <c r="U30" i="3" s="1"/>
  <c r="U86" i="1" s="1"/>
  <c r="BD26" i="3" l="1"/>
  <c r="V30" i="3" s="1"/>
  <c r="V86" i="1" s="1"/>
  <c r="BF26" i="3"/>
  <c r="X30" i="3" s="1"/>
  <c r="X86" i="1" s="1"/>
  <c r="BE26" i="3"/>
  <c r="W30" i="3" s="1"/>
  <c r="W86" i="1" s="1"/>
  <c r="BH26" i="3"/>
  <c r="Z30" i="3" s="1"/>
  <c r="Z86" i="1" s="1"/>
  <c r="BM26" i="3"/>
  <c r="AE30" i="3" s="1"/>
  <c r="AE86" i="1" s="1"/>
  <c r="BP26" i="3" l="1"/>
  <c r="AH30" i="3" s="1"/>
  <c r="AH86" i="1" s="1"/>
  <c r="BK26" i="3"/>
  <c r="AC30" i="3" s="1"/>
  <c r="AC86" i="1" s="1"/>
  <c r="BI26" i="3"/>
  <c r="AA30" i="3" s="1"/>
  <c r="AA86" i="1" s="1"/>
  <c r="BN26" i="3"/>
  <c r="AF30" i="3" s="1"/>
  <c r="AF86" i="1" s="1"/>
  <c r="BO26" i="3"/>
  <c r="AG30" i="3" s="1"/>
  <c r="AG86" i="1" s="1"/>
  <c r="BJ26" i="3"/>
  <c r="AB30" i="3" s="1"/>
  <c r="AB86" i="1" s="1"/>
</calcChain>
</file>

<file path=xl/sharedStrings.xml><?xml version="1.0" encoding="utf-8"?>
<sst xmlns="http://schemas.openxmlformats.org/spreadsheetml/2006/main" count="315" uniqueCount="159">
  <si>
    <t>Trees and Shrubs - Stem Counts</t>
  </si>
  <si>
    <t>Common</t>
  </si>
  <si>
    <t>Latin</t>
  </si>
  <si>
    <t>Tree</t>
  </si>
  <si>
    <t>Sample Plots</t>
  </si>
  <si>
    <t>Big leaf maple</t>
  </si>
  <si>
    <t>Acer macrophylum</t>
  </si>
  <si>
    <t>Bitter cherry</t>
  </si>
  <si>
    <t>Prunus emarginata</t>
  </si>
  <si>
    <t>Nativity</t>
  </si>
  <si>
    <t>N</t>
  </si>
  <si>
    <t>NN</t>
  </si>
  <si>
    <t>NNI</t>
  </si>
  <si>
    <t>Black cottonwood</t>
  </si>
  <si>
    <t>Black hawthorn</t>
  </si>
  <si>
    <t>Crataegus douglassii</t>
  </si>
  <si>
    <t>Blue elderberry</t>
  </si>
  <si>
    <t>Sambucus caerulaea</t>
  </si>
  <si>
    <t>Cascara</t>
  </si>
  <si>
    <t>Frangula purshiana</t>
  </si>
  <si>
    <t>Choke cherry</t>
  </si>
  <si>
    <t>Prunus virginiana</t>
  </si>
  <si>
    <t>Columbia willow</t>
  </si>
  <si>
    <t>Salix fluviatilis</t>
  </si>
  <si>
    <t>Crab apple</t>
  </si>
  <si>
    <t>Malus fusca</t>
  </si>
  <si>
    <t>Douglas-fir</t>
  </si>
  <si>
    <t>Psuedotsuga menziessii</t>
  </si>
  <si>
    <t>Douglas spirea</t>
  </si>
  <si>
    <t>Spirea douglassii</t>
  </si>
  <si>
    <t>Grand fir</t>
  </si>
  <si>
    <t>Abies grandis</t>
  </si>
  <si>
    <t>Oregon ash</t>
  </si>
  <si>
    <t>Fraxinus latifolia</t>
  </si>
  <si>
    <t>Oregon white oak</t>
  </si>
  <si>
    <t>Quercus garryana</t>
  </si>
  <si>
    <t xml:space="preserve">Ponderosa pine </t>
  </si>
  <si>
    <t>Pinus ponerosa</t>
  </si>
  <si>
    <t>Western red-cedar</t>
  </si>
  <si>
    <t>Thuja plicata</t>
  </si>
  <si>
    <t>Shrub</t>
  </si>
  <si>
    <t xml:space="preserve">Indiam plum </t>
  </si>
  <si>
    <t>Oemleria cerasiformes</t>
  </si>
  <si>
    <t>Mackenzies willow</t>
  </si>
  <si>
    <t>Salix rigida</t>
  </si>
  <si>
    <t xml:space="preserve">Herbaceous - Percent Cover </t>
  </si>
  <si>
    <r>
      <t>Plot Size - 5-meter radius = 845.3956-ft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(0.0194-acres)</t>
    </r>
  </si>
  <si>
    <r>
      <t>Plot Size - nested 1-meter</t>
    </r>
    <r>
      <rPr>
        <vertAlign val="superscript"/>
        <sz val="12"/>
        <color theme="1"/>
        <rFont val="Times New Roman"/>
        <family val="1"/>
      </rPr>
      <t>2</t>
    </r>
  </si>
  <si>
    <t>Mock orange</t>
  </si>
  <si>
    <t>Philadelphus lewissii</t>
  </si>
  <si>
    <t>Ocean spray</t>
  </si>
  <si>
    <t>Moisture Index</t>
  </si>
  <si>
    <t>Holodiscus discolor</t>
  </si>
  <si>
    <t>Dwarf Oregon grape</t>
  </si>
  <si>
    <t>Mahonia nervosa</t>
  </si>
  <si>
    <t>Pacific ninebark</t>
  </si>
  <si>
    <t>Physocarpus capitatus</t>
  </si>
  <si>
    <t>Pacific willow</t>
  </si>
  <si>
    <t>Salix lucida var lasiandra</t>
  </si>
  <si>
    <t>Populus balsamifera spp trichocarpa</t>
  </si>
  <si>
    <t>Red elderberry</t>
  </si>
  <si>
    <t>Sambucus racemosa</t>
  </si>
  <si>
    <t>Red flowering currant</t>
  </si>
  <si>
    <t>Ribes sanguineum</t>
  </si>
  <si>
    <t>Red osier dogwood</t>
  </si>
  <si>
    <t>Cornus sericea</t>
  </si>
  <si>
    <t>Salmon berry</t>
  </si>
  <si>
    <t>Rubus spectabilis</t>
  </si>
  <si>
    <t>Scouler's willow</t>
  </si>
  <si>
    <t>Salix scouleriana</t>
  </si>
  <si>
    <t>Serviceberry</t>
  </si>
  <si>
    <t>Amelanchier alnifolia</t>
  </si>
  <si>
    <t>Sitka willow</t>
  </si>
  <si>
    <t>Salix sitchensis</t>
  </si>
  <si>
    <t>Snowberry</t>
  </si>
  <si>
    <t>Symphoricarpus albus</t>
  </si>
  <si>
    <t>Swamp rose</t>
  </si>
  <si>
    <t>Rosa pisocarpa</t>
  </si>
  <si>
    <t>Thimbleberry</t>
  </si>
  <si>
    <t>Rubus parviflorus</t>
  </si>
  <si>
    <t>Vine maple</t>
  </si>
  <si>
    <t>Acer circinatum</t>
  </si>
  <si>
    <t>Mean Stems per Sample Plot</t>
  </si>
  <si>
    <t>Acres per Sample Plot</t>
  </si>
  <si>
    <t>Estimated Stems per Acre</t>
  </si>
  <si>
    <t>Weed Index</t>
  </si>
  <si>
    <t>Statistics</t>
  </si>
  <si>
    <t xml:space="preserve">Tree / Shrub </t>
  </si>
  <si>
    <t xml:space="preserve">Tree </t>
  </si>
  <si>
    <t>Herbaceous</t>
  </si>
  <si>
    <t>Reed canary grass</t>
  </si>
  <si>
    <t>Sweet clover</t>
  </si>
  <si>
    <t>Melilotus officinalis</t>
  </si>
  <si>
    <t>Small-flower lupine</t>
  </si>
  <si>
    <t>Lupinus bicolor</t>
  </si>
  <si>
    <t>Spike bentgrass</t>
  </si>
  <si>
    <t>Prickly lettuce</t>
  </si>
  <si>
    <t>Lactuca serriola</t>
  </si>
  <si>
    <t>Large-leaf lupine</t>
  </si>
  <si>
    <t>Romer's fescue</t>
  </si>
  <si>
    <t>Festuca roemeri</t>
  </si>
  <si>
    <t>Blue wildrye</t>
  </si>
  <si>
    <t>Elymus glaucus</t>
  </si>
  <si>
    <t>Red clover</t>
  </si>
  <si>
    <t>Trifolium pratense</t>
  </si>
  <si>
    <t>Yarrow</t>
  </si>
  <si>
    <t>Slender hairgrass</t>
  </si>
  <si>
    <t>Deschampsia elongata</t>
  </si>
  <si>
    <t>Unknown grass</t>
  </si>
  <si>
    <t>German chamomile</t>
  </si>
  <si>
    <t>Matricaria recutita</t>
  </si>
  <si>
    <t>Columbia stickseed</t>
  </si>
  <si>
    <t>Coreopsis tinctoria</t>
  </si>
  <si>
    <t>Scotch broom</t>
  </si>
  <si>
    <t>Cytisus scoparius</t>
  </si>
  <si>
    <t>English plantain</t>
  </si>
  <si>
    <t>Plantago lanceolata</t>
  </si>
  <si>
    <t>Rabbit's foot clover</t>
  </si>
  <si>
    <t>Trifolium arvense</t>
  </si>
  <si>
    <t>Bird's foot trefoil</t>
  </si>
  <si>
    <t>Lotus unifoliolatus</t>
  </si>
  <si>
    <t>Taper-tip rush</t>
  </si>
  <si>
    <t>Rice-cut grass</t>
  </si>
  <si>
    <t>Leersia oryzoides</t>
  </si>
  <si>
    <t>Fringed willowherb</t>
  </si>
  <si>
    <t>Epilobium ciliatum</t>
  </si>
  <si>
    <t>California oatgrass</t>
  </si>
  <si>
    <t>Danthonia californica</t>
  </si>
  <si>
    <t>Total Percent Cover</t>
  </si>
  <si>
    <t>Total Number of Stems</t>
  </si>
  <si>
    <t>Estimated Percent Bare Ground</t>
  </si>
  <si>
    <t xml:space="preserve">Estimated Mean Percent Bare Ground </t>
  </si>
  <si>
    <t>Estimated Mean Percent Cover</t>
  </si>
  <si>
    <t>v</t>
  </si>
  <si>
    <t>Phalaris arundinacea</t>
  </si>
  <si>
    <t>Agrostis exarata</t>
  </si>
  <si>
    <t>Lupinus polyphyllus</t>
  </si>
  <si>
    <t>Achillea millefolium</t>
  </si>
  <si>
    <t>Juncus acuminatus</t>
  </si>
  <si>
    <t>MI</t>
  </si>
  <si>
    <t>WI</t>
  </si>
  <si>
    <t>Weight</t>
  </si>
  <si>
    <t xml:space="preserve">Linnton Mill Mitigation Bank </t>
  </si>
  <si>
    <t>Vegetation Performance Data - Forested Zone</t>
  </si>
  <si>
    <t>Source: Linton Mill Mitigation Bank 2020 Year 1 Monitoring Report - Pages 30-31.</t>
  </si>
  <si>
    <t>No coordinate data found - Require Lat/Long and bearing by each transect before a verification field visit can yield a meaningful vegetation performance evaluation.</t>
  </si>
  <si>
    <t>1 to 3</t>
  </si>
  <si>
    <t>3 to 4</t>
  </si>
  <si>
    <t>4 to 5</t>
  </si>
  <si>
    <t>Wet</t>
  </si>
  <si>
    <t>Mod Dry</t>
  </si>
  <si>
    <t>Dry</t>
  </si>
  <si>
    <t>L</t>
  </si>
  <si>
    <t>M</t>
  </si>
  <si>
    <t>H</t>
  </si>
  <si>
    <t>Stem Density</t>
  </si>
  <si>
    <t>&gt; 1600 / acre</t>
  </si>
  <si>
    <t>1200 to 1600 / acre</t>
  </si>
  <si>
    <t>&lt; 1200 /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</si>
</sst>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0" fillId="0" borderId="4" xfId="0" applyBorder="1"/>
    <xf numFmtId="0" fontId="2" fillId="0" borderId="2" xfId="0" applyFont="1" applyBorder="1"/>
    <xf numFmtId="0" fontId="0" fillId="0" borderId="2" xfId="0" applyBorder="1"/>
    <xf numFmtId="0" fontId="3" fillId="2" borderId="2" xfId="0" applyFont="1" applyFill="1" applyBorder="1"/>
    <xf numFmtId="0" fontId="0" fillId="2" borderId="3" xfId="0" applyFill="1" applyBorder="1"/>
    <xf numFmtId="0" fontId="2" fillId="2" borderId="2" xfId="0" applyFont="1" applyFill="1" applyBorder="1"/>
    <xf numFmtId="0" fontId="0" fillId="2" borderId="4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Border="1"/>
    <xf numFmtId="0" fontId="2" fillId="2" borderId="3" xfId="0" applyFont="1" applyFill="1" applyBorder="1"/>
    <xf numFmtId="0" fontId="1" fillId="2" borderId="3" xfId="0" applyFont="1" applyFill="1" applyBorder="1"/>
    <xf numFmtId="0" fontId="0" fillId="2" borderId="12" xfId="0" applyFill="1" applyBorder="1"/>
    <xf numFmtId="0" fontId="0" fillId="0" borderId="2" xfId="0" applyBorder="1" applyAlignment="1">
      <alignment horizontal="center"/>
    </xf>
    <xf numFmtId="0" fontId="0" fillId="0" borderId="13" xfId="0" applyBorder="1"/>
    <xf numFmtId="0" fontId="3" fillId="2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2" fillId="0" borderId="10" xfId="0" applyFont="1" applyBorder="1"/>
    <xf numFmtId="0" fontId="5" fillId="0" borderId="10" xfId="0" applyFont="1" applyBorder="1"/>
    <xf numFmtId="0" fontId="2" fillId="2" borderId="4" xfId="0" applyFont="1" applyFill="1" applyBorder="1"/>
    <xf numFmtId="0" fontId="2" fillId="2" borderId="12" xfId="0" applyFont="1" applyFill="1" applyBorder="1"/>
    <xf numFmtId="0" fontId="3" fillId="2" borderId="12" xfId="0" applyFont="1" applyFill="1" applyBorder="1"/>
    <xf numFmtId="0" fontId="2" fillId="2" borderId="8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10" xfId="0" applyFont="1" applyFill="1" applyBorder="1"/>
    <xf numFmtId="0" fontId="0" fillId="0" borderId="10" xfId="0" applyBorder="1"/>
    <xf numFmtId="0" fontId="0" fillId="0" borderId="0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10" xfId="0" applyFont="1" applyFill="1" applyBorder="1"/>
    <xf numFmtId="0" fontId="0" fillId="0" borderId="15" xfId="0" applyFont="1" applyBorder="1"/>
    <xf numFmtId="0" fontId="2" fillId="0" borderId="13" xfId="0" applyFont="1" applyFill="1" applyBorder="1"/>
    <xf numFmtId="0" fontId="5" fillId="0" borderId="13" xfId="0" applyFont="1" applyFill="1" applyBorder="1"/>
    <xf numFmtId="0" fontId="3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/>
    <xf numFmtId="0" fontId="0" fillId="0" borderId="23" xfId="0" applyFont="1" applyBorder="1"/>
    <xf numFmtId="0" fontId="4" fillId="0" borderId="24" xfId="0" applyFont="1" applyBorder="1"/>
    <xf numFmtId="0" fontId="4" fillId="0" borderId="15" xfId="0" applyFont="1" applyBorder="1"/>
    <xf numFmtId="0" fontId="2" fillId="0" borderId="24" xfId="0" applyFont="1" applyBorder="1"/>
    <xf numFmtId="0" fontId="2" fillId="0" borderId="15" xfId="0" applyFont="1" applyBorder="1"/>
    <xf numFmtId="0" fontId="2" fillId="0" borderId="18" xfId="0" applyFont="1" applyBorder="1"/>
    <xf numFmtId="0" fontId="0" fillId="2" borderId="29" xfId="0" applyFill="1" applyBorder="1"/>
    <xf numFmtId="0" fontId="0" fillId="2" borderId="30" xfId="0" applyFill="1" applyBorder="1"/>
    <xf numFmtId="0" fontId="3" fillId="2" borderId="30" xfId="0" applyFont="1" applyFill="1" applyBorder="1" applyAlignment="1">
      <alignment horizontal="center"/>
    </xf>
    <xf numFmtId="0" fontId="0" fillId="2" borderId="31" xfId="0" applyFill="1" applyBorder="1"/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2" fillId="0" borderId="21" xfId="0" applyFont="1" applyBorder="1"/>
    <xf numFmtId="0" fontId="2" fillId="0" borderId="4" xfId="0" applyFont="1" applyBorder="1"/>
    <xf numFmtId="0" fontId="0" fillId="2" borderId="33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Border="1"/>
    <xf numFmtId="0" fontId="0" fillId="3" borderId="1" xfId="0" applyFill="1" applyBorder="1" applyAlignment="1">
      <alignment horizontal="center"/>
    </xf>
    <xf numFmtId="0" fontId="0" fillId="0" borderId="21" xfId="0" applyFont="1" applyBorder="1"/>
    <xf numFmtId="0" fontId="1" fillId="0" borderId="5" xfId="0" applyFont="1" applyBorder="1"/>
    <xf numFmtId="0" fontId="0" fillId="0" borderId="7" xfId="0" applyBorder="1"/>
    <xf numFmtId="0" fontId="0" fillId="0" borderId="16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2" fontId="2" fillId="0" borderId="24" xfId="0" applyNumberFormat="1" applyFont="1" applyBorder="1"/>
    <xf numFmtId="0" fontId="0" fillId="3" borderId="4" xfId="0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5" xfId="0" applyBorder="1"/>
    <xf numFmtId="0" fontId="0" fillId="0" borderId="23" xfId="0" applyBorder="1"/>
    <xf numFmtId="0" fontId="3" fillId="2" borderId="3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2" fontId="2" fillId="0" borderId="4" xfId="0" applyNumberFormat="1" applyFont="1" applyBorder="1"/>
    <xf numFmtId="0" fontId="2" fillId="0" borderId="22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39" xfId="0" applyFont="1" applyFill="1" applyBorder="1"/>
    <xf numFmtId="0" fontId="2" fillId="0" borderId="40" xfId="0" applyFont="1" applyFill="1" applyBorder="1"/>
    <xf numFmtId="0" fontId="4" fillId="0" borderId="21" xfId="0" applyFont="1" applyBorder="1"/>
    <xf numFmtId="0" fontId="4" fillId="0" borderId="4" xfId="0" applyFont="1" applyBorder="1"/>
    <xf numFmtId="0" fontId="2" fillId="0" borderId="38" xfId="0" applyFont="1" applyFill="1" applyBorder="1"/>
    <xf numFmtId="0" fontId="4" fillId="0" borderId="22" xfId="0" applyFont="1" applyBorder="1"/>
    <xf numFmtId="0" fontId="2" fillId="2" borderId="27" xfId="0" applyFont="1" applyFill="1" applyBorder="1"/>
    <xf numFmtId="0" fontId="0" fillId="2" borderId="41" xfId="0" applyFill="1" applyBorder="1"/>
    <xf numFmtId="0" fontId="4" fillId="0" borderId="23" xfId="0" applyFont="1" applyBorder="1"/>
    <xf numFmtId="0" fontId="4" fillId="0" borderId="25" xfId="0" applyFont="1" applyBorder="1"/>
    <xf numFmtId="0" fontId="2" fillId="0" borderId="8" xfId="0" applyFont="1" applyFill="1" applyBorder="1" applyAlignment="1">
      <alignment horizontal="left"/>
    </xf>
    <xf numFmtId="0" fontId="0" fillId="0" borderId="9" xfId="0" applyBorder="1"/>
    <xf numFmtId="0" fontId="0" fillId="0" borderId="8" xfId="0" applyBorder="1"/>
    <xf numFmtId="0" fontId="3" fillId="3" borderId="26" xfId="0" applyFont="1" applyFill="1" applyBorder="1"/>
    <xf numFmtId="0" fontId="2" fillId="3" borderId="42" xfId="0" applyFont="1" applyFill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3" borderId="35" xfId="0" applyFont="1" applyFill="1" applyBorder="1"/>
    <xf numFmtId="0" fontId="0" fillId="3" borderId="17" xfId="0" applyFill="1" applyBorder="1" applyAlignment="1">
      <alignment horizontal="center"/>
    </xf>
    <xf numFmtId="0" fontId="2" fillId="3" borderId="28" xfId="0" applyFont="1" applyFill="1" applyBorder="1"/>
    <xf numFmtId="0" fontId="2" fillId="3" borderId="18" xfId="0" applyFont="1" applyFill="1" applyBorder="1"/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43" xfId="0" applyBorder="1"/>
    <xf numFmtId="0" fontId="2" fillId="2" borderId="27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2" fontId="2" fillId="0" borderId="22" xfId="0" applyNumberFormat="1" applyFont="1" applyBorder="1"/>
    <xf numFmtId="2" fontId="2" fillId="0" borderId="18" xfId="0" applyNumberFormat="1" applyFont="1" applyBorder="1"/>
    <xf numFmtId="2" fontId="2" fillId="0" borderId="19" xfId="0" applyNumberFormat="1" applyFont="1" applyBorder="1"/>
    <xf numFmtId="0" fontId="2" fillId="2" borderId="6" xfId="0" applyFont="1" applyFill="1" applyBorder="1"/>
    <xf numFmtId="0" fontId="2" fillId="0" borderId="0" xfId="0" applyFont="1" applyFill="1" applyBorder="1"/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27" xfId="0" applyBorder="1"/>
    <xf numFmtId="0" fontId="0" fillId="0" borderId="45" xfId="0" applyBorder="1"/>
    <xf numFmtId="16" fontId="2" fillId="6" borderId="24" xfId="0" applyNumberFormat="1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0" borderId="44" xfId="0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4" xfId="0" applyBorder="1"/>
    <xf numFmtId="0" fontId="0" fillId="0" borderId="46" xfId="0" applyBorder="1"/>
    <xf numFmtId="0" fontId="2" fillId="8" borderId="2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" fontId="2" fillId="6" borderId="2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/>
    <xf numFmtId="0" fontId="2" fillId="8" borderId="39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</cellXfs>
  <cellStyles count="1">
    <cellStyle name="Normal" xfId="0" builtinId="0"/>
  </cellStyles>
  <dxfs count="21"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theme="8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E3586-6D6A-4C2D-AD42-554B4314110B}">
  <dimension ref="A1:AP104"/>
  <sheetViews>
    <sheetView tabSelected="1" topLeftCell="A79" zoomScaleNormal="100" workbookViewId="0">
      <pane xSplit="1" topLeftCell="B1" activePane="topRight" state="frozen"/>
      <selection pane="topRight" activeCell="B109" sqref="B109"/>
    </sheetView>
  </sheetViews>
  <sheetFormatPr defaultRowHeight="15" x14ac:dyDescent="0.25"/>
  <cols>
    <col min="1" max="1" width="34.140625" customWidth="1"/>
    <col min="2" max="2" width="35.28515625" customWidth="1"/>
    <col min="3" max="3" width="13.5703125" customWidth="1"/>
    <col min="8" max="9" width="9.42578125" customWidth="1"/>
  </cols>
  <sheetData>
    <row r="1" spans="1:42" ht="19.5" x14ac:dyDescent="0.3">
      <c r="A1" s="9" t="s">
        <v>142</v>
      </c>
      <c r="B1" s="127" t="s">
        <v>143</v>
      </c>
      <c r="C1" s="10"/>
      <c r="D1" s="10"/>
      <c r="E1" s="10"/>
      <c r="F1" s="10"/>
      <c r="G1" s="10"/>
      <c r="H1" s="10"/>
      <c r="I1" s="10"/>
      <c r="J1" s="7" t="s">
        <v>0</v>
      </c>
      <c r="K1" s="6"/>
      <c r="L1" s="6"/>
      <c r="M1" s="6"/>
      <c r="N1" s="16" t="s">
        <v>46</v>
      </c>
      <c r="O1" s="16"/>
      <c r="P1" s="16"/>
      <c r="Q1" s="16"/>
      <c r="R1" s="16"/>
      <c r="S1" s="27"/>
      <c r="T1" s="16" t="s">
        <v>45</v>
      </c>
      <c r="U1" s="16"/>
      <c r="V1" s="16"/>
      <c r="W1" s="16" t="s">
        <v>47</v>
      </c>
      <c r="X1" s="16"/>
      <c r="Y1" s="27"/>
      <c r="Z1" s="6"/>
      <c r="AA1" s="6"/>
      <c r="AB1" s="6"/>
      <c r="AC1" s="6"/>
      <c r="AD1" s="6"/>
      <c r="AE1" s="6"/>
      <c r="AF1" s="6"/>
      <c r="AG1" s="6"/>
      <c r="AH1" s="6"/>
      <c r="AI1" s="11" t="s">
        <v>9</v>
      </c>
      <c r="AJ1" s="10"/>
      <c r="AK1" s="10"/>
      <c r="AL1" s="7" t="s">
        <v>51</v>
      </c>
      <c r="AM1" s="6"/>
      <c r="AN1" s="6"/>
      <c r="AO1" s="6"/>
      <c r="AP1" s="8"/>
    </row>
    <row r="2" spans="1:42" ht="18.75" x14ac:dyDescent="0.3">
      <c r="A2" s="5" t="s">
        <v>3</v>
      </c>
      <c r="B2" s="8"/>
      <c r="C2" s="17"/>
      <c r="D2" s="6"/>
      <c r="E2" s="6"/>
      <c r="F2" s="6"/>
      <c r="G2" s="6"/>
      <c r="H2" s="6"/>
      <c r="I2" s="6"/>
      <c r="J2" s="28"/>
      <c r="K2" s="18"/>
      <c r="L2" s="29" t="s">
        <v>4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21" t="s">
        <v>10</v>
      </c>
      <c r="AJ2" s="21" t="s">
        <v>11</v>
      </c>
      <c r="AK2" s="21" t="s">
        <v>12</v>
      </c>
      <c r="AL2" s="31">
        <v>1</v>
      </c>
      <c r="AM2" s="31">
        <v>2</v>
      </c>
      <c r="AN2" s="31">
        <v>3</v>
      </c>
      <c r="AO2" s="31">
        <v>4</v>
      </c>
      <c r="AP2" s="32">
        <v>5</v>
      </c>
    </row>
    <row r="3" spans="1:42" ht="15.75" x14ac:dyDescent="0.25">
      <c r="A3" s="12" t="s">
        <v>1</v>
      </c>
      <c r="B3" s="12" t="s">
        <v>2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14">
        <v>25</v>
      </c>
      <c r="AB3" s="14">
        <v>26</v>
      </c>
      <c r="AC3" s="14">
        <v>27</v>
      </c>
      <c r="AD3" s="14">
        <v>28</v>
      </c>
      <c r="AE3" s="14">
        <v>29</v>
      </c>
      <c r="AF3" s="14">
        <v>30</v>
      </c>
      <c r="AG3" s="19">
        <v>31</v>
      </c>
      <c r="AH3" s="19">
        <v>32</v>
      </c>
      <c r="AI3" s="22"/>
      <c r="AJ3" s="22"/>
      <c r="AK3" s="22"/>
      <c r="AL3" s="33"/>
      <c r="AM3" s="33"/>
      <c r="AN3" s="33"/>
      <c r="AO3" s="33"/>
      <c r="AP3" s="34"/>
    </row>
    <row r="4" spans="1:42" ht="15.75" x14ac:dyDescent="0.25">
      <c r="A4" s="23" t="s">
        <v>5</v>
      </c>
      <c r="B4" s="24" t="s">
        <v>6</v>
      </c>
      <c r="C4" s="13">
        <v>1</v>
      </c>
      <c r="D4" s="13"/>
      <c r="E4" s="13"/>
      <c r="F4" s="13"/>
      <c r="G4" s="13"/>
      <c r="H4" s="13"/>
      <c r="I4" s="13">
        <v>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>
        <v>2</v>
      </c>
      <c r="U4" s="13">
        <v>2</v>
      </c>
      <c r="V4" s="13"/>
      <c r="W4" s="13">
        <v>1</v>
      </c>
      <c r="X4" s="13"/>
      <c r="Y4" s="13"/>
      <c r="Z4" s="13"/>
      <c r="AA4" s="13"/>
      <c r="AB4" s="13"/>
      <c r="AC4" s="13"/>
      <c r="AD4" s="13"/>
      <c r="AE4" s="13"/>
      <c r="AF4" s="13">
        <v>1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x14ac:dyDescent="0.25">
      <c r="A5" s="23" t="s">
        <v>7</v>
      </c>
      <c r="B5" s="24" t="s">
        <v>8</v>
      </c>
      <c r="C5" s="13"/>
      <c r="D5" s="13"/>
      <c r="E5" s="13"/>
      <c r="F5" s="13"/>
      <c r="G5" s="13"/>
      <c r="H5" s="13"/>
      <c r="I5" s="13">
        <v>1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5.75" x14ac:dyDescent="0.25">
      <c r="A6" s="23" t="s">
        <v>13</v>
      </c>
      <c r="B6" s="24" t="s">
        <v>59</v>
      </c>
      <c r="C6" s="13"/>
      <c r="D6" s="13"/>
      <c r="E6" s="13">
        <v>1</v>
      </c>
      <c r="F6" s="13"/>
      <c r="G6" s="13"/>
      <c r="H6" s="13"/>
      <c r="I6" s="13">
        <v>1</v>
      </c>
      <c r="J6" s="13"/>
      <c r="K6" s="13"/>
      <c r="L6" s="13"/>
      <c r="M6" s="13">
        <v>2</v>
      </c>
      <c r="N6" s="13"/>
      <c r="O6" s="13"/>
      <c r="P6" s="13"/>
      <c r="Q6" s="13"/>
      <c r="R6" s="13">
        <v>1</v>
      </c>
      <c r="S6" s="13"/>
      <c r="T6" s="13"/>
      <c r="U6" s="13"/>
      <c r="V6" s="13"/>
      <c r="W6" s="13">
        <v>3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>
        <v>1</v>
      </c>
      <c r="AI6" s="13"/>
      <c r="AJ6" s="13"/>
      <c r="AK6" s="13"/>
      <c r="AL6" s="13"/>
      <c r="AM6" s="13"/>
      <c r="AN6" s="13"/>
      <c r="AO6" s="13"/>
      <c r="AP6" s="13"/>
    </row>
    <row r="7" spans="1:42" ht="15.75" x14ac:dyDescent="0.25">
      <c r="A7" s="23" t="s">
        <v>14</v>
      </c>
      <c r="B7" s="24" t="s">
        <v>15</v>
      </c>
      <c r="C7" s="13">
        <v>11</v>
      </c>
      <c r="D7" s="13"/>
      <c r="E7" s="13">
        <v>1</v>
      </c>
      <c r="F7" s="13">
        <v>9</v>
      </c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>
        <v>2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5.75" x14ac:dyDescent="0.25">
      <c r="A8" s="23" t="s">
        <v>16</v>
      </c>
      <c r="B8" s="24" t="s">
        <v>17</v>
      </c>
      <c r="C8" s="13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>
        <v>2</v>
      </c>
      <c r="Q8" s="13"/>
      <c r="R8" s="13"/>
      <c r="S8" s="13"/>
      <c r="T8" s="13"/>
      <c r="U8" s="13"/>
      <c r="V8" s="13">
        <v>1</v>
      </c>
      <c r="W8" s="13"/>
      <c r="X8" s="13"/>
      <c r="Y8" s="13"/>
      <c r="Z8" s="13"/>
      <c r="AA8" s="13"/>
      <c r="AB8" s="13"/>
      <c r="AC8" s="13">
        <v>1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5.75" x14ac:dyDescent="0.25">
      <c r="A9" s="23" t="s">
        <v>18</v>
      </c>
      <c r="B9" s="24" t="s">
        <v>19</v>
      </c>
      <c r="C9" s="13"/>
      <c r="D9" s="13"/>
      <c r="E9" s="13">
        <v>1</v>
      </c>
      <c r="F9" s="13"/>
      <c r="G9" s="13"/>
      <c r="H9" s="13"/>
      <c r="I9" s="13"/>
      <c r="J9" s="13"/>
      <c r="K9" s="13"/>
      <c r="L9" s="13"/>
      <c r="M9" s="13"/>
      <c r="N9" s="13">
        <v>3</v>
      </c>
      <c r="O9" s="13"/>
      <c r="P9" s="13"/>
      <c r="Q9" s="13">
        <v>6</v>
      </c>
      <c r="R9" s="13"/>
      <c r="S9" s="13"/>
      <c r="T9" s="13">
        <v>2</v>
      </c>
      <c r="U9" s="13"/>
      <c r="V9" s="13"/>
      <c r="W9" s="13"/>
      <c r="X9" s="13"/>
      <c r="Y9" s="13"/>
      <c r="Z9" s="13"/>
      <c r="AA9" s="13"/>
      <c r="AB9" s="13"/>
      <c r="AC9" s="13"/>
      <c r="AD9" s="13">
        <v>8</v>
      </c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5.75" x14ac:dyDescent="0.25">
      <c r="A10" s="23" t="s">
        <v>20</v>
      </c>
      <c r="B10" s="24" t="s">
        <v>21</v>
      </c>
      <c r="C10" s="13"/>
      <c r="D10" s="13"/>
      <c r="E10" s="13"/>
      <c r="F10" s="13"/>
      <c r="G10" s="13">
        <v>1</v>
      </c>
      <c r="H10" s="13"/>
      <c r="I10" s="13">
        <v>5</v>
      </c>
      <c r="J10" s="13"/>
      <c r="K10" s="13"/>
      <c r="L10" s="13"/>
      <c r="M10" s="13">
        <v>1</v>
      </c>
      <c r="N10" s="13"/>
      <c r="O10" s="13">
        <v>3</v>
      </c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>
        <v>2</v>
      </c>
      <c r="AB10" s="13"/>
      <c r="AC10" s="13"/>
      <c r="AD10" s="13">
        <v>1</v>
      </c>
      <c r="AE10" s="13"/>
      <c r="AF10" s="13">
        <v>1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5.75" x14ac:dyDescent="0.25">
      <c r="A11" s="23" t="s">
        <v>22</v>
      </c>
      <c r="B11" s="24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13"/>
      <c r="P11" s="13"/>
      <c r="Q11" s="13"/>
      <c r="R11" s="13">
        <v>12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5.75" x14ac:dyDescent="0.25">
      <c r="A12" s="23" t="s">
        <v>24</v>
      </c>
      <c r="B12" s="24" t="s">
        <v>25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1</v>
      </c>
      <c r="T12" s="13"/>
      <c r="U12" s="13"/>
      <c r="V12" s="13"/>
      <c r="W12" s="13"/>
      <c r="X12" s="13">
        <v>2</v>
      </c>
      <c r="Y12" s="13">
        <v>2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15.75" x14ac:dyDescent="0.25">
      <c r="A13" s="23" t="s">
        <v>26</v>
      </c>
      <c r="B13" s="24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1</v>
      </c>
      <c r="O13" s="13"/>
      <c r="P13" s="13">
        <v>1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>
        <v>1</v>
      </c>
      <c r="AI13" s="13"/>
      <c r="AJ13" s="13"/>
      <c r="AK13" s="13"/>
      <c r="AL13" s="13"/>
      <c r="AM13" s="13"/>
      <c r="AN13" s="13"/>
      <c r="AO13" s="13"/>
      <c r="AP13" s="13"/>
    </row>
    <row r="14" spans="1:42" ht="15.75" x14ac:dyDescent="0.25">
      <c r="A14" s="23" t="s">
        <v>28</v>
      </c>
      <c r="B14" s="24" t="s">
        <v>29</v>
      </c>
      <c r="C14" s="13"/>
      <c r="D14" s="13"/>
      <c r="E14" s="13"/>
      <c r="F14" s="13"/>
      <c r="G14" s="13"/>
      <c r="H14" s="13">
        <v>4</v>
      </c>
      <c r="I14" s="13"/>
      <c r="J14" s="13"/>
      <c r="K14" s="13">
        <v>3</v>
      </c>
      <c r="L14" s="13">
        <v>6</v>
      </c>
      <c r="M14" s="13"/>
      <c r="N14" s="13"/>
      <c r="O14" s="13"/>
      <c r="P14" s="13"/>
      <c r="Q14" s="13"/>
      <c r="R14" s="13">
        <v>6</v>
      </c>
      <c r="S14" s="13">
        <v>9</v>
      </c>
      <c r="T14" s="13"/>
      <c r="U14" s="13"/>
      <c r="V14" s="13"/>
      <c r="W14" s="13"/>
      <c r="X14" s="13"/>
      <c r="Y14" s="13">
        <v>22</v>
      </c>
      <c r="Z14" s="13">
        <v>3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15.75" x14ac:dyDescent="0.25">
      <c r="A15" s="23" t="s">
        <v>30</v>
      </c>
      <c r="B15" s="24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2</v>
      </c>
      <c r="R15" s="13"/>
      <c r="S15" s="13"/>
      <c r="T15" s="13"/>
      <c r="U15" s="13">
        <v>2</v>
      </c>
      <c r="V15" s="13"/>
      <c r="W15" s="13"/>
      <c r="X15" s="13"/>
      <c r="Y15" s="13"/>
      <c r="Z15" s="13"/>
      <c r="AA15" s="13"/>
      <c r="AB15" s="13">
        <v>2</v>
      </c>
      <c r="AC15" s="13">
        <v>2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15.75" x14ac:dyDescent="0.25">
      <c r="A16" s="23" t="s">
        <v>32</v>
      </c>
      <c r="B16" s="24" t="s">
        <v>33</v>
      </c>
      <c r="C16" s="13"/>
      <c r="D16" s="13"/>
      <c r="E16" s="13"/>
      <c r="F16" s="13"/>
      <c r="G16" s="13"/>
      <c r="H16" s="13"/>
      <c r="I16" s="13"/>
      <c r="J16" s="13">
        <v>2</v>
      </c>
      <c r="K16" s="13">
        <v>22</v>
      </c>
      <c r="L16" s="13"/>
      <c r="M16" s="13">
        <v>3</v>
      </c>
      <c r="N16" s="13"/>
      <c r="O16" s="13"/>
      <c r="P16" s="13"/>
      <c r="Q16" s="13"/>
      <c r="R16" s="13">
        <v>4</v>
      </c>
      <c r="S16" s="13"/>
      <c r="T16" s="13"/>
      <c r="U16" s="13"/>
      <c r="V16" s="13"/>
      <c r="W16" s="13"/>
      <c r="X16" s="13">
        <v>1</v>
      </c>
      <c r="Y16" s="13"/>
      <c r="Z16" s="13">
        <v>5</v>
      </c>
      <c r="AA16" s="13"/>
      <c r="AB16" s="13"/>
      <c r="AC16" s="13"/>
      <c r="AD16" s="13"/>
      <c r="AE16" s="13">
        <v>8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5.75" x14ac:dyDescent="0.25">
      <c r="A17" s="23" t="s">
        <v>34</v>
      </c>
      <c r="B17" s="24" t="s">
        <v>35</v>
      </c>
      <c r="C17" s="13"/>
      <c r="D17" s="13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>
        <v>3</v>
      </c>
      <c r="Q17" s="13"/>
      <c r="R17" s="13"/>
      <c r="S17" s="13"/>
      <c r="T17" s="13"/>
      <c r="U17" s="13"/>
      <c r="V17" s="13">
        <v>1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15.75" x14ac:dyDescent="0.25">
      <c r="A18" s="23" t="s">
        <v>36</v>
      </c>
      <c r="B18" s="24" t="s">
        <v>37</v>
      </c>
      <c r="C18" s="13"/>
      <c r="D18" s="13"/>
      <c r="E18" s="13"/>
      <c r="F18" s="13"/>
      <c r="G18" s="13">
        <v>2</v>
      </c>
      <c r="H18" s="13">
        <v>7</v>
      </c>
      <c r="I18" s="13"/>
      <c r="J18" s="13"/>
      <c r="K18" s="13"/>
      <c r="L18" s="13"/>
      <c r="M18" s="13"/>
      <c r="N18" s="13"/>
      <c r="O18" s="13"/>
      <c r="P18" s="13"/>
      <c r="Q18" s="13">
        <v>1</v>
      </c>
      <c r="R18" s="13"/>
      <c r="S18" s="13"/>
      <c r="T18" s="13"/>
      <c r="U18" s="13">
        <v>1</v>
      </c>
      <c r="V18" s="13">
        <v>1</v>
      </c>
      <c r="W18" s="13"/>
      <c r="X18" s="13"/>
      <c r="Y18" s="13"/>
      <c r="Z18" s="13"/>
      <c r="AA18" s="13">
        <v>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15.75" x14ac:dyDescent="0.25">
      <c r="A19" s="25" t="s">
        <v>38</v>
      </c>
      <c r="B19" s="26" t="s">
        <v>39</v>
      </c>
      <c r="C19" s="38"/>
      <c r="D19" s="38"/>
      <c r="E19" s="38">
        <v>2</v>
      </c>
      <c r="F19" s="38"/>
      <c r="G19" s="38">
        <v>1</v>
      </c>
      <c r="H19" s="38"/>
      <c r="I19" s="38"/>
      <c r="J19" s="38"/>
      <c r="K19" s="38"/>
      <c r="L19" s="38"/>
      <c r="M19" s="38"/>
      <c r="N19" s="38">
        <v>1</v>
      </c>
      <c r="O19" s="38"/>
      <c r="P19" s="38"/>
      <c r="Q19" s="38">
        <v>2</v>
      </c>
      <c r="R19" s="38"/>
      <c r="S19" s="38"/>
      <c r="T19" s="38"/>
      <c r="U19" s="38"/>
      <c r="V19" s="38"/>
      <c r="W19" s="38">
        <v>2</v>
      </c>
      <c r="X19" s="38"/>
      <c r="Y19" s="38"/>
      <c r="Z19" s="38"/>
      <c r="AA19" s="38">
        <v>2</v>
      </c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8.75" x14ac:dyDescent="0.3">
      <c r="A20" s="49" t="s">
        <v>40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1"/>
    </row>
    <row r="21" spans="1:42" ht="15.75" x14ac:dyDescent="0.25">
      <c r="A21" s="47" t="s">
        <v>41</v>
      </c>
      <c r="B21" s="48" t="s">
        <v>42</v>
      </c>
      <c r="C21" s="20"/>
      <c r="D21" s="20"/>
      <c r="E21" s="20"/>
      <c r="F21" s="20">
        <v>1</v>
      </c>
      <c r="G21" s="20">
        <v>3</v>
      </c>
      <c r="H21" s="20"/>
      <c r="I21" s="20"/>
      <c r="J21" s="20"/>
      <c r="K21" s="20"/>
      <c r="L21" s="20"/>
      <c r="M21" s="20"/>
      <c r="N21" s="20"/>
      <c r="O21" s="20">
        <v>2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5.75" x14ac:dyDescent="0.25">
      <c r="A22" s="35" t="s">
        <v>43</v>
      </c>
      <c r="B22" s="36" t="s">
        <v>44</v>
      </c>
      <c r="C22" s="13"/>
      <c r="D22" s="13"/>
      <c r="E22" s="13"/>
      <c r="F22" s="13"/>
      <c r="G22" s="13"/>
      <c r="H22" s="13"/>
      <c r="I22" s="13"/>
      <c r="J22" s="13">
        <v>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>
        <v>3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15.75" x14ac:dyDescent="0.25">
      <c r="A23" s="35" t="s">
        <v>48</v>
      </c>
      <c r="B23" s="36" t="s">
        <v>49</v>
      </c>
      <c r="C23" s="13"/>
      <c r="D23" s="13"/>
      <c r="E23" s="13">
        <v>2</v>
      </c>
      <c r="F23" s="13">
        <v>2</v>
      </c>
      <c r="G23" s="13"/>
      <c r="H23" s="13">
        <v>1</v>
      </c>
      <c r="I23" s="13">
        <v>3</v>
      </c>
      <c r="J23" s="13"/>
      <c r="K23" s="13"/>
      <c r="L23" s="13"/>
      <c r="M23" s="13">
        <v>1</v>
      </c>
      <c r="N23" s="13"/>
      <c r="O23" s="13">
        <v>2</v>
      </c>
      <c r="P23" s="13"/>
      <c r="Q23" s="13"/>
      <c r="R23" s="13"/>
      <c r="S23" s="13"/>
      <c r="T23" s="13"/>
      <c r="U23" s="13">
        <v>4</v>
      </c>
      <c r="V23" s="13">
        <v>3</v>
      </c>
      <c r="W23" s="13"/>
      <c r="X23" s="13"/>
      <c r="Y23" s="13"/>
      <c r="Z23" s="13"/>
      <c r="AA23" s="13"/>
      <c r="AB23" s="13"/>
      <c r="AC23" s="13">
        <v>2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15.75" x14ac:dyDescent="0.25">
      <c r="A24" s="35" t="s">
        <v>50</v>
      </c>
      <c r="B24" s="36" t="s">
        <v>52</v>
      </c>
      <c r="C24" s="13"/>
      <c r="D24" s="13"/>
      <c r="E24" s="13"/>
      <c r="F24" s="13"/>
      <c r="G24" s="13">
        <v>1</v>
      </c>
      <c r="H24" s="13">
        <v>2</v>
      </c>
      <c r="I24" s="13">
        <v>1</v>
      </c>
      <c r="J24" s="13"/>
      <c r="K24" s="13"/>
      <c r="L24" s="13"/>
      <c r="M24" s="13"/>
      <c r="N24" s="13"/>
      <c r="O24" s="13"/>
      <c r="P24" s="13">
        <v>3</v>
      </c>
      <c r="Q24" s="13"/>
      <c r="R24" s="13"/>
      <c r="S24" s="13"/>
      <c r="T24" s="13"/>
      <c r="U24" s="13">
        <v>5</v>
      </c>
      <c r="V24" s="13">
        <v>1</v>
      </c>
      <c r="W24" s="13"/>
      <c r="X24" s="13"/>
      <c r="Y24" s="13"/>
      <c r="Z24" s="13"/>
      <c r="AA24" s="13">
        <v>1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15.75" x14ac:dyDescent="0.25">
      <c r="A25" s="35" t="s">
        <v>53</v>
      </c>
      <c r="B25" s="36" t="s">
        <v>54</v>
      </c>
      <c r="C25" s="13">
        <v>2</v>
      </c>
      <c r="D25" s="13"/>
      <c r="E25" s="13"/>
      <c r="F25" s="13"/>
      <c r="G25" s="13">
        <v>4</v>
      </c>
      <c r="H25" s="13"/>
      <c r="I25" s="13"/>
      <c r="J25" s="13"/>
      <c r="K25" s="13"/>
      <c r="L25" s="13"/>
      <c r="M25" s="13"/>
      <c r="N25" s="13"/>
      <c r="O25" s="13">
        <v>3</v>
      </c>
      <c r="P25" s="13">
        <v>7</v>
      </c>
      <c r="Q25" s="13"/>
      <c r="R25" s="13"/>
      <c r="S25" s="13"/>
      <c r="T25" s="13"/>
      <c r="U25" s="13"/>
      <c r="V25" s="13">
        <v>15</v>
      </c>
      <c r="W25" s="13"/>
      <c r="X25" s="13"/>
      <c r="Y25" s="13"/>
      <c r="Z25" s="13"/>
      <c r="AA25" s="13"/>
      <c r="AB25" s="13">
        <v>5</v>
      </c>
      <c r="AC25" s="13">
        <v>3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15.75" x14ac:dyDescent="0.25">
      <c r="A26" s="35" t="s">
        <v>55</v>
      </c>
      <c r="B26" s="36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3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15.75" x14ac:dyDescent="0.25">
      <c r="A27" s="35" t="s">
        <v>57</v>
      </c>
      <c r="B27" s="36" t="s">
        <v>58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1</v>
      </c>
      <c r="S27" s="13">
        <v>1</v>
      </c>
      <c r="T27" s="13"/>
      <c r="U27" s="13"/>
      <c r="V27" s="13"/>
      <c r="W27" s="13"/>
      <c r="X27" s="13">
        <v>10</v>
      </c>
      <c r="Y27" s="13">
        <v>7</v>
      </c>
      <c r="Z27" s="13">
        <v>6</v>
      </c>
      <c r="AA27" s="13"/>
      <c r="AB27" s="13"/>
      <c r="AC27" s="13"/>
      <c r="AD27" s="13"/>
      <c r="AE27" s="13">
        <v>12</v>
      </c>
      <c r="AF27" s="13"/>
      <c r="AG27" s="13">
        <v>33</v>
      </c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15.75" x14ac:dyDescent="0.25">
      <c r="A28" s="35" t="s">
        <v>60</v>
      </c>
      <c r="B28" s="36" t="s">
        <v>61</v>
      </c>
      <c r="C28" s="13"/>
      <c r="D28" s="13"/>
      <c r="E28" s="13"/>
      <c r="F28" s="13"/>
      <c r="G28" s="13"/>
      <c r="H28" s="13"/>
      <c r="I28" s="13"/>
      <c r="J28" s="13"/>
      <c r="K28" s="13">
        <v>1</v>
      </c>
      <c r="L28" s="13">
        <v>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15.75" x14ac:dyDescent="0.25">
      <c r="A29" s="35" t="s">
        <v>62</v>
      </c>
      <c r="B29" s="36" t="s">
        <v>63</v>
      </c>
      <c r="C29" s="13"/>
      <c r="D29" s="13"/>
      <c r="E29" s="13"/>
      <c r="F29" s="13"/>
      <c r="G29" s="13"/>
      <c r="H29" s="13">
        <v>6</v>
      </c>
      <c r="I29" s="13">
        <v>1</v>
      </c>
      <c r="J29" s="13"/>
      <c r="K29" s="13"/>
      <c r="L29" s="13"/>
      <c r="M29" s="13"/>
      <c r="N29" s="13"/>
      <c r="O29" s="13"/>
      <c r="P29" s="13"/>
      <c r="Q29" s="13">
        <v>2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15.75" x14ac:dyDescent="0.25">
      <c r="A30" s="35" t="s">
        <v>64</v>
      </c>
      <c r="B30" s="36" t="s">
        <v>65</v>
      </c>
      <c r="C30" s="13"/>
      <c r="D30" s="13"/>
      <c r="E30" s="13"/>
      <c r="F30" s="13"/>
      <c r="G30" s="13"/>
      <c r="H30" s="13"/>
      <c r="I30" s="13"/>
      <c r="J30" s="13"/>
      <c r="K30" s="13"/>
      <c r="L30" s="13">
        <v>3</v>
      </c>
      <c r="M30" s="13">
        <v>4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>
        <v>3</v>
      </c>
      <c r="Y30" s="13"/>
      <c r="Z30" s="13">
        <v>11</v>
      </c>
      <c r="AA30" s="13"/>
      <c r="AB30" s="13"/>
      <c r="AC30" s="13"/>
      <c r="AD30" s="13"/>
      <c r="AE30" s="13">
        <v>13</v>
      </c>
      <c r="AF30" s="13"/>
      <c r="AG30" s="13">
        <v>3</v>
      </c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15.75" x14ac:dyDescent="0.25">
      <c r="A31" s="35" t="s">
        <v>66</v>
      </c>
      <c r="B31" s="36" t="s">
        <v>67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>
        <v>2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15.75" x14ac:dyDescent="0.25">
      <c r="A32" s="35" t="s">
        <v>68</v>
      </c>
      <c r="B32" s="36" t="s">
        <v>69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10</v>
      </c>
      <c r="S32" s="13"/>
      <c r="T32" s="13"/>
      <c r="U32" s="13"/>
      <c r="V32" s="13"/>
      <c r="W32" s="13"/>
      <c r="X32" s="13">
        <v>2</v>
      </c>
      <c r="Y32" s="13"/>
      <c r="Z32" s="13">
        <v>2</v>
      </c>
      <c r="AA32" s="13"/>
      <c r="AB32" s="13"/>
      <c r="AC32" s="13"/>
      <c r="AD32" s="13"/>
      <c r="AE32" s="13">
        <v>3</v>
      </c>
      <c r="AF32" s="13"/>
      <c r="AG32" s="13">
        <v>2</v>
      </c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15.75" x14ac:dyDescent="0.25">
      <c r="A33" s="35" t="s">
        <v>70</v>
      </c>
      <c r="B33" s="36" t="s">
        <v>71</v>
      </c>
      <c r="C33" s="13">
        <v>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>
        <v>1</v>
      </c>
      <c r="U33" s="13"/>
      <c r="V33" s="13"/>
      <c r="W33" s="13">
        <v>12</v>
      </c>
      <c r="X33" s="13"/>
      <c r="Y33" s="13"/>
      <c r="Z33" s="13"/>
      <c r="AA33" s="13"/>
      <c r="AB33" s="13"/>
      <c r="AC33" s="13"/>
      <c r="AD33" s="13">
        <v>6</v>
      </c>
      <c r="AE33" s="13"/>
      <c r="AF33" s="13">
        <v>1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15.75" x14ac:dyDescent="0.25">
      <c r="A34" s="35" t="s">
        <v>72</v>
      </c>
      <c r="B34" s="36" t="s">
        <v>73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4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15.75" x14ac:dyDescent="0.25">
      <c r="A35" s="35" t="s">
        <v>74</v>
      </c>
      <c r="B35" s="36" t="s">
        <v>75</v>
      </c>
      <c r="C35" s="13"/>
      <c r="D35" s="13"/>
      <c r="E35" s="13">
        <v>1</v>
      </c>
      <c r="F35" s="13"/>
      <c r="G35" s="13"/>
      <c r="H35" s="13"/>
      <c r="I35" s="13"/>
      <c r="J35" s="13"/>
      <c r="K35" s="13">
        <v>1</v>
      </c>
      <c r="L35" s="13"/>
      <c r="M35" s="13">
        <v>1</v>
      </c>
      <c r="N35" s="13"/>
      <c r="O35" s="13"/>
      <c r="P35" s="13">
        <v>4</v>
      </c>
      <c r="Q35" s="13"/>
      <c r="R35" s="13">
        <v>4</v>
      </c>
      <c r="S35" s="13"/>
      <c r="T35" s="13">
        <v>1</v>
      </c>
      <c r="U35" s="13"/>
      <c r="V35" s="13"/>
      <c r="W35" s="13"/>
      <c r="X35" s="13"/>
      <c r="Y35" s="13">
        <v>2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5.75" x14ac:dyDescent="0.25">
      <c r="A36" s="35" t="s">
        <v>76</v>
      </c>
      <c r="B36" s="36" t="s">
        <v>77</v>
      </c>
      <c r="C36" s="13"/>
      <c r="D36" s="13"/>
      <c r="E36" s="13"/>
      <c r="F36" s="13"/>
      <c r="G36" s="13"/>
      <c r="H36" s="13"/>
      <c r="I36" s="13"/>
      <c r="J36" s="13">
        <v>1</v>
      </c>
      <c r="K36" s="13"/>
      <c r="L36" s="13">
        <v>1</v>
      </c>
      <c r="M36" s="13"/>
      <c r="N36" s="13"/>
      <c r="O36" s="13"/>
      <c r="P36" s="13"/>
      <c r="Q36" s="13"/>
      <c r="R36" s="13">
        <v>3</v>
      </c>
      <c r="S36" s="13">
        <v>2</v>
      </c>
      <c r="T36" s="13"/>
      <c r="U36" s="13"/>
      <c r="V36" s="13"/>
      <c r="W36" s="13"/>
      <c r="X36" s="13"/>
      <c r="Y36" s="13">
        <v>4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ht="15.75" x14ac:dyDescent="0.25">
      <c r="A37" s="35" t="s">
        <v>78</v>
      </c>
      <c r="B37" s="36" t="s">
        <v>79</v>
      </c>
      <c r="C37" s="13">
        <v>4</v>
      </c>
      <c r="D37" s="13"/>
      <c r="E37" s="13">
        <v>2</v>
      </c>
      <c r="F37" s="13"/>
      <c r="G37" s="13"/>
      <c r="H37" s="13"/>
      <c r="I37" s="13">
        <v>2</v>
      </c>
      <c r="J37" s="13"/>
      <c r="K37" s="13">
        <v>1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>
        <v>1</v>
      </c>
      <c r="X37" s="13">
        <v>1</v>
      </c>
      <c r="Y37" s="13"/>
      <c r="Z37" s="13"/>
      <c r="AA37" s="13"/>
      <c r="AB37" s="13"/>
      <c r="AC37" s="13"/>
      <c r="AD37" s="13">
        <v>3</v>
      </c>
      <c r="AE37" s="13"/>
      <c r="AF37" s="13">
        <v>1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16.5" thickBot="1" x14ac:dyDescent="0.3">
      <c r="A38" s="37" t="s">
        <v>80</v>
      </c>
      <c r="B38" s="45" t="s">
        <v>81</v>
      </c>
      <c r="C38" s="38"/>
      <c r="D38" s="38"/>
      <c r="E38" s="38">
        <v>4</v>
      </c>
      <c r="F38" s="38"/>
      <c r="G38" s="38"/>
      <c r="H38" s="38">
        <v>1</v>
      </c>
      <c r="I38" s="38"/>
      <c r="J38" s="38"/>
      <c r="K38" s="38"/>
      <c r="L38" s="38"/>
      <c r="M38" s="38"/>
      <c r="N38" s="38"/>
      <c r="O38" s="38"/>
      <c r="P38" s="38"/>
      <c r="Q38" s="38">
        <v>2</v>
      </c>
      <c r="R38" s="38"/>
      <c r="S38" s="38"/>
      <c r="T38" s="38"/>
      <c r="U38" s="38">
        <v>3</v>
      </c>
      <c r="V38" s="38"/>
      <c r="W38" s="38"/>
      <c r="X38" s="38"/>
      <c r="Y38" s="38"/>
      <c r="Z38" s="38"/>
      <c r="AA38" s="38"/>
      <c r="AB38" s="38"/>
      <c r="AC38" s="38"/>
      <c r="AD38" s="38">
        <v>1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15.75" x14ac:dyDescent="0.25">
      <c r="A39" s="59"/>
      <c r="B39" s="92" t="s">
        <v>129</v>
      </c>
      <c r="C39" s="71">
        <f>SUM(C4:C38)</f>
        <v>27</v>
      </c>
      <c r="D39" s="40">
        <f t="shared" ref="D39:AP39" si="0">SUM(D4:D38)</f>
        <v>0</v>
      </c>
      <c r="E39" s="40">
        <f t="shared" si="0"/>
        <v>14</v>
      </c>
      <c r="F39" s="40">
        <f t="shared" si="0"/>
        <v>12</v>
      </c>
      <c r="G39" s="40">
        <f t="shared" si="0"/>
        <v>12</v>
      </c>
      <c r="H39" s="40">
        <f t="shared" si="0"/>
        <v>22</v>
      </c>
      <c r="I39" s="40">
        <f t="shared" si="0"/>
        <v>15</v>
      </c>
      <c r="J39" s="40">
        <f t="shared" si="0"/>
        <v>7</v>
      </c>
      <c r="K39" s="40">
        <f t="shared" si="0"/>
        <v>28</v>
      </c>
      <c r="L39" s="40">
        <f t="shared" si="0"/>
        <v>12</v>
      </c>
      <c r="M39" s="40">
        <f t="shared" si="0"/>
        <v>12</v>
      </c>
      <c r="N39" s="40">
        <f t="shared" si="0"/>
        <v>5</v>
      </c>
      <c r="O39" s="40">
        <f t="shared" si="0"/>
        <v>12</v>
      </c>
      <c r="P39" s="40">
        <f t="shared" si="0"/>
        <v>20</v>
      </c>
      <c r="Q39" s="40">
        <f t="shared" si="0"/>
        <v>15</v>
      </c>
      <c r="R39" s="40">
        <f t="shared" si="0"/>
        <v>48</v>
      </c>
      <c r="S39" s="40">
        <f t="shared" si="0"/>
        <v>13</v>
      </c>
      <c r="T39" s="40">
        <f t="shared" si="0"/>
        <v>6</v>
      </c>
      <c r="U39" s="40">
        <f t="shared" si="0"/>
        <v>18</v>
      </c>
      <c r="V39" s="40">
        <f t="shared" si="0"/>
        <v>22</v>
      </c>
      <c r="W39" s="40">
        <f t="shared" si="0"/>
        <v>19</v>
      </c>
      <c r="X39" s="40">
        <f t="shared" si="0"/>
        <v>24</v>
      </c>
      <c r="Y39" s="40">
        <f t="shared" si="0"/>
        <v>37</v>
      </c>
      <c r="Z39" s="40">
        <f t="shared" si="0"/>
        <v>27</v>
      </c>
      <c r="AA39" s="40">
        <f t="shared" si="0"/>
        <v>6</v>
      </c>
      <c r="AB39" s="40">
        <f t="shared" si="0"/>
        <v>7</v>
      </c>
      <c r="AC39" s="40">
        <f t="shared" si="0"/>
        <v>8</v>
      </c>
      <c r="AD39" s="40">
        <f t="shared" si="0"/>
        <v>19</v>
      </c>
      <c r="AE39" s="40">
        <f t="shared" si="0"/>
        <v>36</v>
      </c>
      <c r="AF39" s="40">
        <f t="shared" si="0"/>
        <v>6</v>
      </c>
      <c r="AG39" s="40">
        <f t="shared" si="0"/>
        <v>38</v>
      </c>
      <c r="AH39" s="40">
        <f t="shared" si="0"/>
        <v>2</v>
      </c>
      <c r="AI39" s="40">
        <f t="shared" si="0"/>
        <v>0</v>
      </c>
      <c r="AJ39" s="40">
        <f t="shared" si="0"/>
        <v>0</v>
      </c>
      <c r="AK39" s="40">
        <f t="shared" si="0"/>
        <v>0</v>
      </c>
      <c r="AL39" s="40">
        <f t="shared" si="0"/>
        <v>0</v>
      </c>
      <c r="AM39" s="40">
        <f t="shared" si="0"/>
        <v>0</v>
      </c>
      <c r="AN39" s="40">
        <f t="shared" si="0"/>
        <v>0</v>
      </c>
      <c r="AO39" s="40">
        <f t="shared" si="0"/>
        <v>0</v>
      </c>
      <c r="AP39" s="41">
        <f t="shared" si="0"/>
        <v>0</v>
      </c>
    </row>
    <row r="40" spans="1:42" ht="15.75" x14ac:dyDescent="0.25">
      <c r="A40" s="60"/>
      <c r="B40" s="93" t="s">
        <v>82</v>
      </c>
      <c r="C40" s="90">
        <f>AVERAGE(C39:AH39)</f>
        <v>17.15625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42"/>
    </row>
    <row r="41" spans="1:42" ht="18.75" x14ac:dyDescent="0.3">
      <c r="A41" s="61" t="s">
        <v>87</v>
      </c>
      <c r="B41" s="94" t="s">
        <v>83</v>
      </c>
      <c r="C41" s="66">
        <f>845.3956/43560</f>
        <v>1.9407612488521579E-2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42"/>
    </row>
    <row r="42" spans="1:42" ht="18.75" x14ac:dyDescent="0.3">
      <c r="A42" s="61" t="s">
        <v>86</v>
      </c>
      <c r="B42" s="94" t="s">
        <v>84</v>
      </c>
      <c r="C42" s="90">
        <f>C40/C41</f>
        <v>883.99590676838159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42"/>
    </row>
    <row r="43" spans="1:42" ht="15.75" x14ac:dyDescent="0.25">
      <c r="A43" s="60"/>
      <c r="B43" s="94" t="s">
        <v>85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42"/>
    </row>
    <row r="44" spans="1:42" ht="16.5" thickBot="1" x14ac:dyDescent="0.3">
      <c r="A44" s="60"/>
      <c r="B44" s="95" t="s">
        <v>51</v>
      </c>
      <c r="C44" s="9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4"/>
    </row>
    <row r="45" spans="1:42" ht="15.75" x14ac:dyDescent="0.25">
      <c r="A45" s="62"/>
      <c r="B45" s="98" t="s">
        <v>129</v>
      </c>
      <c r="C45" s="96">
        <f>SUM(C4:C19)</f>
        <v>16</v>
      </c>
      <c r="D45" s="55">
        <f t="shared" ref="D45:AH45" si="1">SUM(D4:D19)</f>
        <v>0</v>
      </c>
      <c r="E45" s="55">
        <f t="shared" si="1"/>
        <v>5</v>
      </c>
      <c r="F45" s="55">
        <f t="shared" si="1"/>
        <v>9</v>
      </c>
      <c r="G45" s="55">
        <f t="shared" si="1"/>
        <v>4</v>
      </c>
      <c r="H45" s="55">
        <f t="shared" si="1"/>
        <v>12</v>
      </c>
      <c r="I45" s="55">
        <f t="shared" si="1"/>
        <v>8</v>
      </c>
      <c r="J45" s="55">
        <f t="shared" si="1"/>
        <v>2</v>
      </c>
      <c r="K45" s="55">
        <f t="shared" si="1"/>
        <v>25</v>
      </c>
      <c r="L45" s="55">
        <f t="shared" si="1"/>
        <v>7</v>
      </c>
      <c r="M45" s="55">
        <f t="shared" si="1"/>
        <v>6</v>
      </c>
      <c r="N45" s="55">
        <f t="shared" si="1"/>
        <v>5</v>
      </c>
      <c r="O45" s="55">
        <f t="shared" si="1"/>
        <v>5</v>
      </c>
      <c r="P45" s="55">
        <f t="shared" si="1"/>
        <v>6</v>
      </c>
      <c r="Q45" s="55">
        <f t="shared" si="1"/>
        <v>11</v>
      </c>
      <c r="R45" s="55">
        <f t="shared" si="1"/>
        <v>23</v>
      </c>
      <c r="S45" s="55">
        <f t="shared" si="1"/>
        <v>10</v>
      </c>
      <c r="T45" s="55">
        <f t="shared" si="1"/>
        <v>4</v>
      </c>
      <c r="U45" s="55">
        <f t="shared" si="1"/>
        <v>6</v>
      </c>
      <c r="V45" s="55">
        <f t="shared" si="1"/>
        <v>3</v>
      </c>
      <c r="W45" s="55">
        <f t="shared" si="1"/>
        <v>6</v>
      </c>
      <c r="X45" s="55">
        <f t="shared" si="1"/>
        <v>3</v>
      </c>
      <c r="Y45" s="55">
        <f t="shared" si="1"/>
        <v>24</v>
      </c>
      <c r="Z45" s="55">
        <f t="shared" si="1"/>
        <v>8</v>
      </c>
      <c r="AA45" s="55">
        <f t="shared" si="1"/>
        <v>5</v>
      </c>
      <c r="AB45" s="55">
        <f t="shared" si="1"/>
        <v>2</v>
      </c>
      <c r="AC45" s="55">
        <f t="shared" si="1"/>
        <v>3</v>
      </c>
      <c r="AD45" s="55">
        <f t="shared" si="1"/>
        <v>9</v>
      </c>
      <c r="AE45" s="55">
        <f t="shared" si="1"/>
        <v>8</v>
      </c>
      <c r="AF45" s="55">
        <f t="shared" si="1"/>
        <v>4</v>
      </c>
      <c r="AG45" s="55">
        <f t="shared" si="1"/>
        <v>0</v>
      </c>
      <c r="AH45" s="55">
        <f t="shared" si="1"/>
        <v>2</v>
      </c>
      <c r="AI45" s="40"/>
      <c r="AJ45" s="40"/>
      <c r="AK45" s="40"/>
      <c r="AL45" s="40"/>
      <c r="AM45" s="40"/>
      <c r="AN45" s="40"/>
      <c r="AO45" s="40"/>
      <c r="AP45" s="41"/>
    </row>
    <row r="46" spans="1:42" ht="15.75" x14ac:dyDescent="0.25">
      <c r="A46" s="60"/>
      <c r="B46" s="94" t="s">
        <v>82</v>
      </c>
      <c r="C46" s="90">
        <f>AVERAGE(C45:AH45)</f>
        <v>7.53125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42"/>
    </row>
    <row r="47" spans="1:42" ht="15.75" x14ac:dyDescent="0.25">
      <c r="A47" s="60"/>
      <c r="B47" s="94" t="s">
        <v>83</v>
      </c>
      <c r="C47" s="66">
        <f>845.3956/43560</f>
        <v>1.9407612488521579E-2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42"/>
    </row>
    <row r="48" spans="1:42" ht="18.75" x14ac:dyDescent="0.3">
      <c r="A48" s="61" t="s">
        <v>88</v>
      </c>
      <c r="B48" s="94" t="s">
        <v>84</v>
      </c>
      <c r="C48" s="90">
        <f>C46/C47</f>
        <v>388.05649094932602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42"/>
    </row>
    <row r="49" spans="1:42" ht="18.75" x14ac:dyDescent="0.3">
      <c r="A49" s="61" t="s">
        <v>86</v>
      </c>
      <c r="B49" s="94" t="s">
        <v>85</v>
      </c>
      <c r="C49" s="9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42"/>
    </row>
    <row r="50" spans="1:42" ht="19.5" thickBot="1" x14ac:dyDescent="0.35">
      <c r="A50" s="63"/>
      <c r="B50" s="95" t="s">
        <v>51</v>
      </c>
      <c r="C50" s="99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4"/>
    </row>
    <row r="51" spans="1:42" ht="15.75" x14ac:dyDescent="0.25">
      <c r="A51" s="62"/>
      <c r="B51" s="98" t="s">
        <v>129</v>
      </c>
      <c r="C51" s="102">
        <f>SUM(C21:C38)</f>
        <v>11</v>
      </c>
      <c r="D51" s="55">
        <f t="shared" ref="D51:AH51" si="2">SUM(D21:D38)</f>
        <v>0</v>
      </c>
      <c r="E51" s="55">
        <f t="shared" si="2"/>
        <v>9</v>
      </c>
      <c r="F51" s="55">
        <f t="shared" si="2"/>
        <v>3</v>
      </c>
      <c r="G51" s="55">
        <f t="shared" si="2"/>
        <v>8</v>
      </c>
      <c r="H51" s="55">
        <f t="shared" si="2"/>
        <v>10</v>
      </c>
      <c r="I51" s="55">
        <f t="shared" si="2"/>
        <v>7</v>
      </c>
      <c r="J51" s="55">
        <f t="shared" si="2"/>
        <v>5</v>
      </c>
      <c r="K51" s="55">
        <f t="shared" si="2"/>
        <v>3</v>
      </c>
      <c r="L51" s="55">
        <f t="shared" si="2"/>
        <v>5</v>
      </c>
      <c r="M51" s="55">
        <f t="shared" si="2"/>
        <v>6</v>
      </c>
      <c r="N51" s="55">
        <f t="shared" si="2"/>
        <v>0</v>
      </c>
      <c r="O51" s="55">
        <f t="shared" si="2"/>
        <v>7</v>
      </c>
      <c r="P51" s="55">
        <f t="shared" si="2"/>
        <v>14</v>
      </c>
      <c r="Q51" s="55">
        <f t="shared" si="2"/>
        <v>4</v>
      </c>
      <c r="R51" s="55">
        <f t="shared" si="2"/>
        <v>25</v>
      </c>
      <c r="S51" s="55">
        <f t="shared" si="2"/>
        <v>3</v>
      </c>
      <c r="T51" s="55">
        <f t="shared" si="2"/>
        <v>2</v>
      </c>
      <c r="U51" s="55">
        <f t="shared" si="2"/>
        <v>12</v>
      </c>
      <c r="V51" s="55">
        <f t="shared" si="2"/>
        <v>19</v>
      </c>
      <c r="W51" s="55">
        <f t="shared" si="2"/>
        <v>13</v>
      </c>
      <c r="X51" s="55">
        <f t="shared" si="2"/>
        <v>21</v>
      </c>
      <c r="Y51" s="55">
        <f t="shared" si="2"/>
        <v>13</v>
      </c>
      <c r="Z51" s="55">
        <f t="shared" si="2"/>
        <v>19</v>
      </c>
      <c r="AA51" s="55">
        <f t="shared" si="2"/>
        <v>1</v>
      </c>
      <c r="AB51" s="55">
        <f t="shared" si="2"/>
        <v>5</v>
      </c>
      <c r="AC51" s="55">
        <f t="shared" si="2"/>
        <v>5</v>
      </c>
      <c r="AD51" s="55">
        <f t="shared" si="2"/>
        <v>10</v>
      </c>
      <c r="AE51" s="55">
        <f t="shared" si="2"/>
        <v>28</v>
      </c>
      <c r="AF51" s="55">
        <f t="shared" si="2"/>
        <v>2</v>
      </c>
      <c r="AG51" s="55">
        <f t="shared" si="2"/>
        <v>38</v>
      </c>
      <c r="AH51" s="55">
        <f t="shared" si="2"/>
        <v>0</v>
      </c>
      <c r="AI51" s="40"/>
      <c r="AJ51" s="40"/>
      <c r="AK51" s="40"/>
      <c r="AL51" s="40"/>
      <c r="AM51" s="40"/>
      <c r="AN51" s="40"/>
      <c r="AO51" s="40"/>
      <c r="AP51" s="41"/>
    </row>
    <row r="52" spans="1:42" ht="15.75" x14ac:dyDescent="0.25">
      <c r="A52" s="60"/>
      <c r="B52" s="94" t="s">
        <v>82</v>
      </c>
      <c r="C52" s="78">
        <f>AVERAGE(C51:AH51)</f>
        <v>9.625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42"/>
    </row>
    <row r="53" spans="1:42" ht="15.75" x14ac:dyDescent="0.25">
      <c r="A53" s="60"/>
      <c r="B53" s="94" t="s">
        <v>83</v>
      </c>
      <c r="C53" s="56">
        <f>845.3956/43560</f>
        <v>1.9407612488521579E-2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42"/>
    </row>
    <row r="54" spans="1:42" ht="18.75" x14ac:dyDescent="0.3">
      <c r="A54" s="61" t="s">
        <v>40</v>
      </c>
      <c r="B54" s="94" t="s">
        <v>84</v>
      </c>
      <c r="C54" s="78">
        <f>C52/C53</f>
        <v>495.93941581905563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42"/>
    </row>
    <row r="55" spans="1:42" ht="18.75" x14ac:dyDescent="0.3">
      <c r="A55" s="61" t="s">
        <v>86</v>
      </c>
      <c r="B55" s="94" t="s">
        <v>85</v>
      </c>
      <c r="C55" s="5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42"/>
    </row>
    <row r="56" spans="1:42" ht="19.5" thickBot="1" x14ac:dyDescent="0.35">
      <c r="A56" s="64"/>
      <c r="B56" s="95" t="s">
        <v>51</v>
      </c>
      <c r="C56" s="10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</row>
    <row r="57" spans="1:42" ht="18.75" x14ac:dyDescent="0.3">
      <c r="A57" s="107" t="s">
        <v>89</v>
      </c>
      <c r="B57" s="108" t="s">
        <v>4</v>
      </c>
      <c r="C57" s="109">
        <v>1</v>
      </c>
      <c r="D57" s="109">
        <v>2</v>
      </c>
      <c r="E57" s="109">
        <v>3</v>
      </c>
      <c r="F57" s="109">
        <v>4</v>
      </c>
      <c r="G57" s="109">
        <v>5</v>
      </c>
      <c r="H57" s="109">
        <v>6</v>
      </c>
      <c r="I57" s="109">
        <v>7</v>
      </c>
      <c r="J57" s="109">
        <v>8</v>
      </c>
      <c r="K57" s="109">
        <v>9</v>
      </c>
      <c r="L57" s="109">
        <v>10</v>
      </c>
      <c r="M57" s="109">
        <v>11</v>
      </c>
      <c r="N57" s="109">
        <v>12</v>
      </c>
      <c r="O57" s="109">
        <v>13</v>
      </c>
      <c r="P57" s="109">
        <v>14</v>
      </c>
      <c r="Q57" s="109">
        <v>15</v>
      </c>
      <c r="R57" s="109">
        <v>16</v>
      </c>
      <c r="S57" s="109">
        <v>17</v>
      </c>
      <c r="T57" s="109">
        <v>18</v>
      </c>
      <c r="U57" s="109">
        <v>19</v>
      </c>
      <c r="V57" s="109">
        <v>20</v>
      </c>
      <c r="W57" s="109">
        <v>21</v>
      </c>
      <c r="X57" s="109">
        <v>22</v>
      </c>
      <c r="Y57" s="109">
        <v>23</v>
      </c>
      <c r="Z57" s="109">
        <v>24</v>
      </c>
      <c r="AA57" s="109">
        <v>25</v>
      </c>
      <c r="AB57" s="109">
        <v>26</v>
      </c>
      <c r="AC57" s="109">
        <v>27</v>
      </c>
      <c r="AD57" s="109">
        <v>28</v>
      </c>
      <c r="AE57" s="109">
        <v>29</v>
      </c>
      <c r="AF57" s="109">
        <v>30</v>
      </c>
      <c r="AG57" s="109">
        <v>31</v>
      </c>
      <c r="AH57" s="110">
        <v>32</v>
      </c>
      <c r="AI57" s="100" t="s">
        <v>9</v>
      </c>
      <c r="AJ57" s="15"/>
      <c r="AK57" s="15"/>
      <c r="AL57" s="30" t="s">
        <v>51</v>
      </c>
      <c r="AM57" s="18"/>
      <c r="AN57" s="18"/>
      <c r="AO57" s="18"/>
      <c r="AP57" s="101"/>
    </row>
    <row r="58" spans="1:42" ht="18.75" x14ac:dyDescent="0.3">
      <c r="A58" s="111"/>
      <c r="B58" s="52"/>
      <c r="C58" s="7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112"/>
      <c r="AI58" s="84" t="s">
        <v>10</v>
      </c>
      <c r="AJ58" s="21" t="s">
        <v>11</v>
      </c>
      <c r="AK58" s="21" t="s">
        <v>12</v>
      </c>
      <c r="AL58" s="31">
        <v>1</v>
      </c>
      <c r="AM58" s="31">
        <v>2</v>
      </c>
      <c r="AN58" s="31">
        <v>3</v>
      </c>
      <c r="AO58" s="31">
        <v>4</v>
      </c>
      <c r="AP58" s="85">
        <v>5</v>
      </c>
    </row>
    <row r="59" spans="1:42" ht="16.5" thickBot="1" x14ac:dyDescent="0.3">
      <c r="A59" s="113" t="s">
        <v>1</v>
      </c>
      <c r="B59" s="114" t="s">
        <v>2</v>
      </c>
      <c r="C59" s="115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7"/>
      <c r="AI59" s="86"/>
      <c r="AJ59" s="87"/>
      <c r="AK59" s="87"/>
      <c r="AL59" s="88"/>
      <c r="AM59" s="88"/>
      <c r="AN59" s="88"/>
      <c r="AO59" s="88"/>
      <c r="AP59" s="89"/>
    </row>
    <row r="60" spans="1:42" ht="15.75" x14ac:dyDescent="0.25">
      <c r="A60" s="104" t="s">
        <v>90</v>
      </c>
      <c r="B60" s="48" t="s">
        <v>134</v>
      </c>
      <c r="C60" s="105">
        <v>37.5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106"/>
      <c r="AI60" s="83"/>
      <c r="AJ60" s="40"/>
      <c r="AK60" s="40">
        <v>5</v>
      </c>
      <c r="AL60" s="40"/>
      <c r="AM60" s="40">
        <v>2</v>
      </c>
      <c r="AN60" s="40"/>
      <c r="AO60" s="40"/>
      <c r="AP60" s="41"/>
    </row>
    <row r="61" spans="1:42" ht="15.75" x14ac:dyDescent="0.25">
      <c r="A61" s="68" t="s">
        <v>91</v>
      </c>
      <c r="B61" s="36" t="s">
        <v>92</v>
      </c>
      <c r="C61" s="2">
        <v>2.5</v>
      </c>
      <c r="D61" s="13"/>
      <c r="E61" s="13">
        <v>2.5</v>
      </c>
      <c r="F61" s="13"/>
      <c r="G61" s="13"/>
      <c r="H61" s="13"/>
      <c r="I61" s="13"/>
      <c r="J61" s="13"/>
      <c r="K61" s="13">
        <v>37.5</v>
      </c>
      <c r="L61" s="13"/>
      <c r="M61" s="13">
        <v>2.5</v>
      </c>
      <c r="N61" s="13">
        <v>15</v>
      </c>
      <c r="O61" s="13">
        <v>15</v>
      </c>
      <c r="P61" s="13">
        <v>2.5</v>
      </c>
      <c r="Q61" s="13">
        <v>2.5</v>
      </c>
      <c r="R61" s="13"/>
      <c r="S61" s="13"/>
      <c r="T61" s="13">
        <v>15</v>
      </c>
      <c r="U61" s="13">
        <v>15</v>
      </c>
      <c r="V61" s="13">
        <v>15</v>
      </c>
      <c r="W61" s="13"/>
      <c r="X61" s="13"/>
      <c r="Y61" s="13"/>
      <c r="Z61" s="13"/>
      <c r="AA61" s="13"/>
      <c r="AB61" s="13">
        <v>2.5</v>
      </c>
      <c r="AC61" s="13"/>
      <c r="AD61" s="13"/>
      <c r="AE61" s="13"/>
      <c r="AF61" s="13"/>
      <c r="AG61" s="13"/>
      <c r="AH61" s="4"/>
      <c r="AI61" s="80"/>
      <c r="AJ61" s="13">
        <v>3</v>
      </c>
      <c r="AK61" s="13"/>
      <c r="AL61" s="13"/>
      <c r="AM61" s="13"/>
      <c r="AN61" s="13"/>
      <c r="AO61" s="13">
        <v>4</v>
      </c>
      <c r="AP61" s="42"/>
    </row>
    <row r="62" spans="1:42" ht="15.75" x14ac:dyDescent="0.25">
      <c r="A62" s="3" t="s">
        <v>93</v>
      </c>
      <c r="B62" s="24" t="s">
        <v>94</v>
      </c>
      <c r="C62" s="2">
        <v>15</v>
      </c>
      <c r="D62" s="13"/>
      <c r="E62" s="13">
        <v>2.5</v>
      </c>
      <c r="F62" s="13"/>
      <c r="G62" s="13">
        <v>15</v>
      </c>
      <c r="H62" s="13">
        <v>15</v>
      </c>
      <c r="I62" s="13">
        <v>15</v>
      </c>
      <c r="J62" s="13"/>
      <c r="K62" s="13"/>
      <c r="L62" s="13"/>
      <c r="M62" s="13">
        <v>15</v>
      </c>
      <c r="N62" s="13"/>
      <c r="O62" s="13"/>
      <c r="P62" s="13">
        <v>15</v>
      </c>
      <c r="Q62" s="13">
        <v>37.5</v>
      </c>
      <c r="R62" s="13"/>
      <c r="S62" s="13"/>
      <c r="T62" s="13"/>
      <c r="U62" s="13">
        <v>2.5</v>
      </c>
      <c r="V62" s="13"/>
      <c r="W62" s="13"/>
      <c r="X62" s="13"/>
      <c r="Y62" s="13"/>
      <c r="Z62" s="13"/>
      <c r="AA62" s="13">
        <v>15</v>
      </c>
      <c r="AB62" s="13"/>
      <c r="AC62" s="13"/>
      <c r="AD62" s="13"/>
      <c r="AE62" s="13">
        <v>2.5</v>
      </c>
      <c r="AF62" s="13"/>
      <c r="AG62" s="13"/>
      <c r="AH62" s="4"/>
      <c r="AI62" s="80">
        <v>1</v>
      </c>
      <c r="AJ62" s="13"/>
      <c r="AK62" s="13"/>
      <c r="AL62" s="13"/>
      <c r="AM62" s="13"/>
      <c r="AN62" s="13"/>
      <c r="AO62" s="13"/>
      <c r="AP62" s="42">
        <v>5</v>
      </c>
    </row>
    <row r="63" spans="1:42" ht="15.75" x14ac:dyDescent="0.25">
      <c r="A63" s="69" t="s">
        <v>95</v>
      </c>
      <c r="B63" s="36" t="s">
        <v>135</v>
      </c>
      <c r="C63" s="2">
        <v>15</v>
      </c>
      <c r="D63" s="13"/>
      <c r="E63" s="13"/>
      <c r="F63" s="13"/>
      <c r="G63" s="13"/>
      <c r="H63" s="13"/>
      <c r="I63" s="13"/>
      <c r="J63" s="13"/>
      <c r="K63" s="13">
        <v>2.5</v>
      </c>
      <c r="L63" s="13"/>
      <c r="M63" s="13">
        <v>2.5</v>
      </c>
      <c r="N63" s="13"/>
      <c r="O63" s="13"/>
      <c r="P63" s="13"/>
      <c r="Q63" s="13"/>
      <c r="R63" s="13">
        <v>15</v>
      </c>
      <c r="S63" s="13">
        <v>85</v>
      </c>
      <c r="T63" s="13"/>
      <c r="U63" s="13"/>
      <c r="V63" s="13"/>
      <c r="W63" s="13"/>
      <c r="X63" s="13">
        <v>15</v>
      </c>
      <c r="Y63" s="13">
        <v>15</v>
      </c>
      <c r="Z63" s="13">
        <v>97.5</v>
      </c>
      <c r="AA63" s="13"/>
      <c r="AB63" s="13"/>
      <c r="AC63" s="13"/>
      <c r="AD63" s="13"/>
      <c r="AE63" s="13">
        <v>37.5</v>
      </c>
      <c r="AF63" s="13">
        <v>85</v>
      </c>
      <c r="AG63" s="13">
        <v>15</v>
      </c>
      <c r="AH63" s="4"/>
      <c r="AI63" s="80">
        <v>1</v>
      </c>
      <c r="AJ63" s="13"/>
      <c r="AK63" s="13"/>
      <c r="AL63" s="13"/>
      <c r="AM63" s="13">
        <v>2</v>
      </c>
      <c r="AN63" s="13"/>
      <c r="AO63" s="13"/>
      <c r="AP63" s="42"/>
    </row>
    <row r="64" spans="1:42" ht="15.75" x14ac:dyDescent="0.25">
      <c r="A64" s="69" t="s">
        <v>96</v>
      </c>
      <c r="B64" s="36" t="s">
        <v>97</v>
      </c>
      <c r="C64" s="2">
        <v>15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4"/>
      <c r="AI64" s="80"/>
      <c r="AJ64" s="13">
        <v>3</v>
      </c>
      <c r="AK64" s="13"/>
      <c r="AL64" s="13"/>
      <c r="AM64" s="13"/>
      <c r="AN64" s="13"/>
      <c r="AO64" s="13">
        <v>4</v>
      </c>
      <c r="AP64" s="42"/>
    </row>
    <row r="65" spans="1:42" ht="15.75" x14ac:dyDescent="0.25">
      <c r="A65" s="69" t="s">
        <v>98</v>
      </c>
      <c r="B65" s="36" t="s">
        <v>136</v>
      </c>
      <c r="C65" s="2"/>
      <c r="D65" s="13"/>
      <c r="E65" s="13"/>
      <c r="F65" s="13">
        <v>15</v>
      </c>
      <c r="G65" s="13">
        <v>15</v>
      </c>
      <c r="H65" s="13">
        <v>15</v>
      </c>
      <c r="I65" s="13">
        <v>37.5</v>
      </c>
      <c r="J65" s="13"/>
      <c r="K65" s="13"/>
      <c r="L65" s="13"/>
      <c r="M65" s="13">
        <v>15</v>
      </c>
      <c r="N65" s="13">
        <v>15</v>
      </c>
      <c r="O65" s="13"/>
      <c r="P65" s="13"/>
      <c r="Q65" s="13">
        <v>2.5</v>
      </c>
      <c r="R65" s="13"/>
      <c r="S65" s="13"/>
      <c r="T65" s="13">
        <v>37.5</v>
      </c>
      <c r="U65" s="13"/>
      <c r="V65" s="13">
        <v>37.5</v>
      </c>
      <c r="W65" s="13">
        <v>15</v>
      </c>
      <c r="X65" s="13"/>
      <c r="Y65" s="13"/>
      <c r="Z65" s="13"/>
      <c r="AA65" s="13"/>
      <c r="AB65" s="13">
        <v>2.5</v>
      </c>
      <c r="AC65" s="13">
        <v>37.5</v>
      </c>
      <c r="AD65" s="13">
        <v>37.5</v>
      </c>
      <c r="AE65" s="13"/>
      <c r="AF65" s="13"/>
      <c r="AG65" s="13"/>
      <c r="AH65" s="4">
        <v>37.5</v>
      </c>
      <c r="AI65" s="80">
        <v>1</v>
      </c>
      <c r="AJ65" s="13"/>
      <c r="AK65" s="13"/>
      <c r="AL65" s="13"/>
      <c r="AM65" s="13"/>
      <c r="AN65" s="13">
        <v>3</v>
      </c>
      <c r="AO65" s="13"/>
      <c r="AP65" s="42"/>
    </row>
    <row r="66" spans="1:42" ht="15.75" x14ac:dyDescent="0.25">
      <c r="A66" s="69" t="s">
        <v>99</v>
      </c>
      <c r="B66" s="36" t="s">
        <v>100</v>
      </c>
      <c r="C66" s="2"/>
      <c r="D66" s="13"/>
      <c r="E66" s="13">
        <v>37.5</v>
      </c>
      <c r="F66" s="13"/>
      <c r="G66" s="13">
        <v>15</v>
      </c>
      <c r="H66" s="13">
        <v>15</v>
      </c>
      <c r="I66" s="13">
        <v>37.5</v>
      </c>
      <c r="J66" s="13"/>
      <c r="K66" s="13"/>
      <c r="L66" s="13"/>
      <c r="M66" s="13"/>
      <c r="N66" s="13">
        <v>62.5</v>
      </c>
      <c r="O66" s="13">
        <v>62.5</v>
      </c>
      <c r="P66" s="13"/>
      <c r="Q66" s="13"/>
      <c r="R66" s="13"/>
      <c r="S66" s="13"/>
      <c r="T66" s="13">
        <v>37.5</v>
      </c>
      <c r="U66" s="13">
        <v>62.5</v>
      </c>
      <c r="V66" s="13">
        <v>15</v>
      </c>
      <c r="W66" s="13">
        <v>37.5</v>
      </c>
      <c r="X66" s="13"/>
      <c r="Y66" s="13"/>
      <c r="Z66" s="13"/>
      <c r="AA66" s="13">
        <v>37.5</v>
      </c>
      <c r="AB66" s="13">
        <v>37.5</v>
      </c>
      <c r="AC66" s="13">
        <v>62.5</v>
      </c>
      <c r="AD66" s="13">
        <v>37.5</v>
      </c>
      <c r="AE66" s="13"/>
      <c r="AF66" s="13"/>
      <c r="AG66" s="13"/>
      <c r="AH66" s="4">
        <v>62.5</v>
      </c>
      <c r="AI66" s="80">
        <v>1</v>
      </c>
      <c r="AJ66" s="13"/>
      <c r="AK66" s="13"/>
      <c r="AL66" s="13"/>
      <c r="AM66" s="13"/>
      <c r="AN66" s="13"/>
      <c r="AO66" s="13"/>
      <c r="AP66" s="42">
        <v>5</v>
      </c>
    </row>
    <row r="67" spans="1:42" ht="15.75" x14ac:dyDescent="0.25">
      <c r="A67" s="69" t="s">
        <v>101</v>
      </c>
      <c r="B67" s="36" t="s">
        <v>102</v>
      </c>
      <c r="C67" s="2"/>
      <c r="D67" s="13"/>
      <c r="E67" s="13"/>
      <c r="F67" s="13"/>
      <c r="G67" s="13">
        <v>15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>
        <v>15</v>
      </c>
      <c r="AC67" s="13"/>
      <c r="AD67" s="13"/>
      <c r="AE67" s="13"/>
      <c r="AF67" s="13"/>
      <c r="AG67" s="13"/>
      <c r="AH67" s="4"/>
      <c r="AI67" s="80">
        <v>1</v>
      </c>
      <c r="AJ67" s="13"/>
      <c r="AK67" s="13"/>
      <c r="AL67" s="13"/>
      <c r="AM67" s="13"/>
      <c r="AN67" s="13"/>
      <c r="AO67" s="13">
        <v>4</v>
      </c>
      <c r="AP67" s="42"/>
    </row>
    <row r="68" spans="1:42" ht="15.75" x14ac:dyDescent="0.25">
      <c r="A68" s="69" t="s">
        <v>103</v>
      </c>
      <c r="B68" s="36" t="s">
        <v>104</v>
      </c>
      <c r="C68" s="2"/>
      <c r="D68" s="13"/>
      <c r="E68" s="13"/>
      <c r="F68" s="13"/>
      <c r="G68" s="13"/>
      <c r="H68" s="13"/>
      <c r="I68" s="13"/>
      <c r="J68" s="13"/>
      <c r="K68" s="13">
        <v>2.5</v>
      </c>
      <c r="L68" s="13"/>
      <c r="M68" s="13"/>
      <c r="N68" s="13"/>
      <c r="O68" s="13">
        <v>2.5</v>
      </c>
      <c r="P68" s="13"/>
      <c r="Q68" s="13"/>
      <c r="R68" s="13"/>
      <c r="S68" s="13"/>
      <c r="T68" s="13"/>
      <c r="U68" s="13"/>
      <c r="V68" s="13"/>
      <c r="W68" s="13">
        <v>15</v>
      </c>
      <c r="X68" s="13"/>
      <c r="Y68" s="13"/>
      <c r="Z68" s="13"/>
      <c r="AA68" s="13"/>
      <c r="AB68" s="13"/>
      <c r="AC68" s="13">
        <v>2.5</v>
      </c>
      <c r="AD68" s="13">
        <v>2.5</v>
      </c>
      <c r="AE68" s="13"/>
      <c r="AF68" s="13"/>
      <c r="AG68" s="13"/>
      <c r="AH68" s="4">
        <v>2.5</v>
      </c>
      <c r="AI68" s="80"/>
      <c r="AJ68" s="13">
        <v>3</v>
      </c>
      <c r="AK68" s="13"/>
      <c r="AL68" s="13"/>
      <c r="AM68" s="13"/>
      <c r="AN68" s="13"/>
      <c r="AO68" s="13">
        <v>4</v>
      </c>
      <c r="AP68" s="42"/>
    </row>
    <row r="69" spans="1:42" ht="15.75" x14ac:dyDescent="0.25">
      <c r="A69" s="69" t="s">
        <v>105</v>
      </c>
      <c r="B69" s="36" t="s">
        <v>137</v>
      </c>
      <c r="C69" s="2"/>
      <c r="D69" s="13"/>
      <c r="E69" s="13">
        <v>15</v>
      </c>
      <c r="F69" s="13">
        <v>15</v>
      </c>
      <c r="G69" s="13"/>
      <c r="H69" s="13"/>
      <c r="I69" s="13">
        <v>15</v>
      </c>
      <c r="J69" s="13"/>
      <c r="K69" s="13">
        <v>37.5</v>
      </c>
      <c r="L69" s="13"/>
      <c r="M69" s="13"/>
      <c r="N69" s="13"/>
      <c r="O69" s="13">
        <v>15</v>
      </c>
      <c r="P69" s="13"/>
      <c r="Q69" s="13"/>
      <c r="R69" s="13">
        <v>2.5</v>
      </c>
      <c r="S69" s="13"/>
      <c r="T69" s="13"/>
      <c r="U69" s="13">
        <v>15</v>
      </c>
      <c r="V69" s="13"/>
      <c r="W69" s="13">
        <v>37.5</v>
      </c>
      <c r="X69" s="13"/>
      <c r="Y69" s="13"/>
      <c r="Z69" s="13"/>
      <c r="AA69" s="13">
        <v>15</v>
      </c>
      <c r="AB69" s="13">
        <v>2.5</v>
      </c>
      <c r="AC69" s="13">
        <v>2.5</v>
      </c>
      <c r="AD69" s="13">
        <v>37.5</v>
      </c>
      <c r="AE69" s="13"/>
      <c r="AF69" s="13"/>
      <c r="AG69" s="13"/>
      <c r="AH69" s="4"/>
      <c r="AI69" s="80">
        <v>1</v>
      </c>
      <c r="AJ69" s="13"/>
      <c r="AK69" s="13"/>
      <c r="AL69" s="13"/>
      <c r="AM69" s="13"/>
      <c r="AN69" s="13"/>
      <c r="AO69" s="13">
        <v>4</v>
      </c>
      <c r="AP69" s="42"/>
    </row>
    <row r="70" spans="1:42" ht="15.75" x14ac:dyDescent="0.25">
      <c r="A70" s="69" t="s">
        <v>106</v>
      </c>
      <c r="B70" s="36" t="s">
        <v>107</v>
      </c>
      <c r="C70" s="2"/>
      <c r="D70" s="13"/>
      <c r="E70" s="13"/>
      <c r="F70" s="13">
        <v>2.5</v>
      </c>
      <c r="G70" s="13"/>
      <c r="H70" s="13">
        <v>2.5</v>
      </c>
      <c r="I70" s="13"/>
      <c r="J70" s="13"/>
      <c r="K70" s="13"/>
      <c r="L70" s="13"/>
      <c r="M70" s="13">
        <v>15</v>
      </c>
      <c r="N70" s="13"/>
      <c r="O70" s="13"/>
      <c r="P70" s="13"/>
      <c r="Q70" s="13"/>
      <c r="R70" s="13"/>
      <c r="S70" s="13"/>
      <c r="T70" s="13"/>
      <c r="U70" s="13"/>
      <c r="V70" s="13"/>
      <c r="W70" s="13">
        <v>15</v>
      </c>
      <c r="X70" s="13"/>
      <c r="Y70" s="13"/>
      <c r="Z70" s="13"/>
      <c r="AA70" s="13"/>
      <c r="AB70" s="13"/>
      <c r="AC70" s="13"/>
      <c r="AD70" s="13"/>
      <c r="AE70" s="13"/>
      <c r="AF70" s="13">
        <v>2.5</v>
      </c>
      <c r="AG70" s="13">
        <v>15</v>
      </c>
      <c r="AH70" s="4"/>
      <c r="AI70" s="80">
        <v>1</v>
      </c>
      <c r="AJ70" s="13"/>
      <c r="AK70" s="13"/>
      <c r="AL70" s="13"/>
      <c r="AM70" s="13">
        <v>2</v>
      </c>
      <c r="AN70" s="13"/>
      <c r="AO70" s="13"/>
      <c r="AP70" s="42"/>
    </row>
    <row r="71" spans="1:42" ht="15.75" x14ac:dyDescent="0.25">
      <c r="A71" s="69" t="s">
        <v>108</v>
      </c>
      <c r="B71" s="36"/>
      <c r="C71" s="2"/>
      <c r="D71" s="13"/>
      <c r="E71" s="13"/>
      <c r="F71" s="13"/>
      <c r="G71" s="13"/>
      <c r="H71" s="13"/>
      <c r="I71" s="13"/>
      <c r="J71" s="13"/>
      <c r="K71" s="13"/>
      <c r="L71" s="13">
        <v>15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4"/>
      <c r="AI71" s="80"/>
      <c r="AJ71" s="13">
        <v>3</v>
      </c>
      <c r="AK71" s="13"/>
      <c r="AL71" s="13"/>
      <c r="AM71" s="13"/>
      <c r="AN71" s="13"/>
      <c r="AO71" s="13">
        <v>4</v>
      </c>
      <c r="AP71" s="42"/>
    </row>
    <row r="72" spans="1:42" ht="15.75" x14ac:dyDescent="0.25">
      <c r="A72" s="69" t="s">
        <v>109</v>
      </c>
      <c r="B72" s="36" t="s">
        <v>110</v>
      </c>
      <c r="C72" s="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>
        <v>2.5</v>
      </c>
      <c r="Y72" s="13">
        <v>2.5</v>
      </c>
      <c r="Z72" s="13"/>
      <c r="AA72" s="13"/>
      <c r="AB72" s="13"/>
      <c r="AC72" s="13"/>
      <c r="AD72" s="13"/>
      <c r="AE72" s="13"/>
      <c r="AF72" s="13"/>
      <c r="AG72" s="13"/>
      <c r="AH72" s="4"/>
      <c r="AI72" s="80"/>
      <c r="AJ72" s="13">
        <v>3</v>
      </c>
      <c r="AK72" s="13"/>
      <c r="AL72" s="13"/>
      <c r="AM72" s="13"/>
      <c r="AN72" s="13"/>
      <c r="AO72" s="13"/>
      <c r="AP72" s="42">
        <v>5</v>
      </c>
    </row>
    <row r="73" spans="1:42" ht="15.75" x14ac:dyDescent="0.25">
      <c r="A73" s="69" t="s">
        <v>111</v>
      </c>
      <c r="B73" s="36" t="s">
        <v>112</v>
      </c>
      <c r="C73" s="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>
        <v>2.5</v>
      </c>
      <c r="Z73" s="13"/>
      <c r="AA73" s="13"/>
      <c r="AB73" s="13"/>
      <c r="AC73" s="13"/>
      <c r="AD73" s="13"/>
      <c r="AE73" s="13"/>
      <c r="AF73" s="13"/>
      <c r="AG73" s="13"/>
      <c r="AH73" s="4"/>
      <c r="AI73" s="80">
        <v>1</v>
      </c>
      <c r="AJ73" s="13"/>
      <c r="AK73" s="13"/>
      <c r="AL73" s="13"/>
      <c r="AM73" s="13"/>
      <c r="AN73" s="13"/>
      <c r="AO73" s="13">
        <v>4</v>
      </c>
      <c r="AP73" s="42"/>
    </row>
    <row r="74" spans="1:42" ht="15.75" x14ac:dyDescent="0.25">
      <c r="A74" s="69" t="s">
        <v>113</v>
      </c>
      <c r="B74" s="36" t="s">
        <v>114</v>
      </c>
      <c r="C74" s="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>
        <v>15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>
        <v>15</v>
      </c>
      <c r="AB74" s="13"/>
      <c r="AC74" s="13"/>
      <c r="AD74" s="13"/>
      <c r="AE74" s="13"/>
      <c r="AF74" s="13"/>
      <c r="AG74" s="13"/>
      <c r="AH74" s="4"/>
      <c r="AI74" s="80"/>
      <c r="AJ74" s="13"/>
      <c r="AK74" s="13">
        <v>5</v>
      </c>
      <c r="AL74" s="13"/>
      <c r="AM74" s="13"/>
      <c r="AN74" s="13"/>
      <c r="AO74" s="13"/>
      <c r="AP74" s="42">
        <v>5</v>
      </c>
    </row>
    <row r="75" spans="1:42" ht="15.75" x14ac:dyDescent="0.25">
      <c r="A75" s="69" t="s">
        <v>115</v>
      </c>
      <c r="B75" s="36" t="s">
        <v>116</v>
      </c>
      <c r="C75" s="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>
        <v>15</v>
      </c>
      <c r="AB75" s="13"/>
      <c r="AC75" s="13"/>
      <c r="AD75" s="13"/>
      <c r="AE75" s="13"/>
      <c r="AF75" s="13"/>
      <c r="AG75" s="13"/>
      <c r="AH75" s="4"/>
      <c r="AI75" s="80"/>
      <c r="AJ75" s="13">
        <v>3</v>
      </c>
      <c r="AK75" s="13"/>
      <c r="AL75" s="13"/>
      <c r="AM75" s="13"/>
      <c r="AN75" s="13"/>
      <c r="AO75" s="13">
        <v>4</v>
      </c>
      <c r="AP75" s="42"/>
    </row>
    <row r="76" spans="1:42" ht="15.75" x14ac:dyDescent="0.25">
      <c r="A76" s="69" t="s">
        <v>117</v>
      </c>
      <c r="B76" s="36" t="s">
        <v>118</v>
      </c>
      <c r="C76" s="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>
        <v>37.5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4"/>
      <c r="AI76" s="80"/>
      <c r="AJ76" s="13">
        <v>3</v>
      </c>
      <c r="AK76" s="13"/>
      <c r="AL76" s="13"/>
      <c r="AM76" s="13"/>
      <c r="AN76" s="13"/>
      <c r="AO76" s="13"/>
      <c r="AP76" s="42">
        <v>5</v>
      </c>
    </row>
    <row r="77" spans="1:42" ht="15.75" x14ac:dyDescent="0.25">
      <c r="A77" s="69" t="s">
        <v>119</v>
      </c>
      <c r="B77" s="36" t="s">
        <v>120</v>
      </c>
      <c r="C77" s="2"/>
      <c r="D77" s="13"/>
      <c r="E77" s="13"/>
      <c r="F77" s="13"/>
      <c r="G77" s="13"/>
      <c r="H77" s="13"/>
      <c r="I77" s="13"/>
      <c r="J77" s="13"/>
      <c r="K77" s="13"/>
      <c r="L77" s="13"/>
      <c r="M77" s="13">
        <v>2.5</v>
      </c>
      <c r="N77" s="13"/>
      <c r="O77" s="13">
        <v>37.5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>
        <v>37.5</v>
      </c>
      <c r="AE77" s="13"/>
      <c r="AF77" s="13"/>
      <c r="AG77" s="13">
        <v>2.5</v>
      </c>
      <c r="AH77" s="4"/>
      <c r="AI77" s="80">
        <v>1</v>
      </c>
      <c r="AJ77" s="13"/>
      <c r="AK77" s="13"/>
      <c r="AL77" s="13"/>
      <c r="AM77" s="13"/>
      <c r="AN77" s="13"/>
      <c r="AO77" s="13"/>
      <c r="AP77" s="42">
        <v>5</v>
      </c>
    </row>
    <row r="78" spans="1:42" ht="15.75" x14ac:dyDescent="0.25">
      <c r="A78" s="69" t="s">
        <v>121</v>
      </c>
      <c r="B78" s="36" t="s">
        <v>138</v>
      </c>
      <c r="C78" s="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>
        <v>2.5</v>
      </c>
      <c r="AH78" s="4"/>
      <c r="AI78" s="80">
        <v>1</v>
      </c>
      <c r="AJ78" s="13"/>
      <c r="AK78" s="13"/>
      <c r="AL78" s="13">
        <v>1</v>
      </c>
      <c r="AM78" s="13"/>
      <c r="AN78" s="13"/>
      <c r="AO78" s="13"/>
      <c r="AP78" s="42"/>
    </row>
    <row r="79" spans="1:42" ht="15.75" x14ac:dyDescent="0.25">
      <c r="A79" s="69" t="s">
        <v>122</v>
      </c>
      <c r="B79" s="36" t="s">
        <v>123</v>
      </c>
      <c r="C79" s="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>
        <v>15</v>
      </c>
      <c r="AH79" s="4"/>
      <c r="AI79" s="80">
        <v>1</v>
      </c>
      <c r="AJ79" s="13"/>
      <c r="AK79" s="13"/>
      <c r="AL79" s="13">
        <v>1</v>
      </c>
      <c r="AM79" s="13"/>
      <c r="AN79" s="13"/>
      <c r="AO79" s="13"/>
      <c r="AP79" s="42"/>
    </row>
    <row r="80" spans="1:42" ht="15.75" x14ac:dyDescent="0.25">
      <c r="A80" s="69" t="s">
        <v>124</v>
      </c>
      <c r="B80" s="36" t="s">
        <v>125</v>
      </c>
      <c r="C80" s="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>
        <v>2.5</v>
      </c>
      <c r="AA80" s="13"/>
      <c r="AB80" s="13"/>
      <c r="AC80" s="13"/>
      <c r="AD80" s="13"/>
      <c r="AE80" s="13"/>
      <c r="AF80" s="13"/>
      <c r="AG80" s="13"/>
      <c r="AH80" s="4"/>
      <c r="AI80" s="80">
        <v>1</v>
      </c>
      <c r="AJ80" s="13"/>
      <c r="AK80" s="13"/>
      <c r="AL80" s="13"/>
      <c r="AM80" s="13">
        <v>2</v>
      </c>
      <c r="AN80" s="13"/>
      <c r="AO80" s="13"/>
      <c r="AP80" s="42"/>
    </row>
    <row r="81" spans="1:42" ht="16.5" thickBot="1" x14ac:dyDescent="0.3">
      <c r="A81" s="72" t="s">
        <v>126</v>
      </c>
      <c r="B81" s="45" t="s">
        <v>127</v>
      </c>
      <c r="C81" s="73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>
        <v>15</v>
      </c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82"/>
      <c r="AI81" s="81">
        <v>1</v>
      </c>
      <c r="AJ81" s="43"/>
      <c r="AK81" s="43"/>
      <c r="AL81" s="43"/>
      <c r="AM81" s="43"/>
      <c r="AN81" s="43">
        <v>3</v>
      </c>
      <c r="AO81" s="43"/>
      <c r="AP81" s="44"/>
    </row>
    <row r="82" spans="1:42" ht="15.75" x14ac:dyDescent="0.25">
      <c r="A82" s="59"/>
      <c r="B82" s="92" t="s">
        <v>128</v>
      </c>
      <c r="C82" s="65">
        <f t="shared" ref="C82:AH82" si="3">SUM(C60:C81)</f>
        <v>85</v>
      </c>
      <c r="D82" s="57">
        <f t="shared" si="3"/>
        <v>0</v>
      </c>
      <c r="E82" s="57">
        <f t="shared" si="3"/>
        <v>57.5</v>
      </c>
      <c r="F82" s="57">
        <f t="shared" si="3"/>
        <v>32.5</v>
      </c>
      <c r="G82" s="57">
        <f t="shared" si="3"/>
        <v>60</v>
      </c>
      <c r="H82" s="57">
        <f t="shared" si="3"/>
        <v>47.5</v>
      </c>
      <c r="I82" s="57">
        <f t="shared" si="3"/>
        <v>105</v>
      </c>
      <c r="J82" s="57">
        <f t="shared" si="3"/>
        <v>0</v>
      </c>
      <c r="K82" s="57">
        <f t="shared" si="3"/>
        <v>80</v>
      </c>
      <c r="L82" s="57">
        <f t="shared" si="3"/>
        <v>15</v>
      </c>
      <c r="M82" s="57">
        <f t="shared" si="3"/>
        <v>52.5</v>
      </c>
      <c r="N82" s="57">
        <f t="shared" si="3"/>
        <v>107.5</v>
      </c>
      <c r="O82" s="57">
        <f t="shared" si="3"/>
        <v>132.5</v>
      </c>
      <c r="P82" s="57">
        <f t="shared" si="3"/>
        <v>17.5</v>
      </c>
      <c r="Q82" s="57">
        <f t="shared" si="3"/>
        <v>42.5</v>
      </c>
      <c r="R82" s="57">
        <f t="shared" si="3"/>
        <v>17.5</v>
      </c>
      <c r="S82" s="57">
        <f t="shared" si="3"/>
        <v>85</v>
      </c>
      <c r="T82" s="57">
        <f t="shared" si="3"/>
        <v>127.5</v>
      </c>
      <c r="U82" s="57">
        <f t="shared" si="3"/>
        <v>110</v>
      </c>
      <c r="V82" s="57">
        <f t="shared" si="3"/>
        <v>67.5</v>
      </c>
      <c r="W82" s="57">
        <f t="shared" si="3"/>
        <v>120</v>
      </c>
      <c r="X82" s="57">
        <f t="shared" si="3"/>
        <v>17.5</v>
      </c>
      <c r="Y82" s="57">
        <f t="shared" si="3"/>
        <v>20</v>
      </c>
      <c r="Z82" s="57">
        <f t="shared" si="3"/>
        <v>100</v>
      </c>
      <c r="AA82" s="57">
        <f t="shared" si="3"/>
        <v>97.5</v>
      </c>
      <c r="AB82" s="57">
        <f t="shared" si="3"/>
        <v>60</v>
      </c>
      <c r="AC82" s="57">
        <f t="shared" si="3"/>
        <v>105</v>
      </c>
      <c r="AD82" s="57">
        <f t="shared" si="3"/>
        <v>152.5</v>
      </c>
      <c r="AE82" s="57">
        <f t="shared" si="3"/>
        <v>40</v>
      </c>
      <c r="AF82" s="57">
        <f t="shared" si="3"/>
        <v>87.5</v>
      </c>
      <c r="AG82" s="57">
        <f t="shared" si="3"/>
        <v>50</v>
      </c>
      <c r="AH82" s="75">
        <f t="shared" si="3"/>
        <v>102.5</v>
      </c>
      <c r="AI82" s="53"/>
      <c r="AJ82" s="46"/>
      <c r="AK82" s="46"/>
      <c r="AL82" s="46"/>
      <c r="AM82" s="46"/>
      <c r="AN82" s="46"/>
      <c r="AO82" s="46"/>
      <c r="AP82" s="74"/>
    </row>
    <row r="83" spans="1:42" ht="15.75" x14ac:dyDescent="0.25">
      <c r="A83" s="60"/>
      <c r="B83" s="93" t="s">
        <v>130</v>
      </c>
      <c r="C83" s="66">
        <f>100 - C82</f>
        <v>15</v>
      </c>
      <c r="D83" s="23">
        <f t="shared" ref="D83:AH83" si="4">100 - D82</f>
        <v>100</v>
      </c>
      <c r="E83" s="23">
        <f t="shared" si="4"/>
        <v>42.5</v>
      </c>
      <c r="F83" s="23">
        <f t="shared" si="4"/>
        <v>67.5</v>
      </c>
      <c r="G83" s="23">
        <f t="shared" si="4"/>
        <v>40</v>
      </c>
      <c r="H83" s="23">
        <f t="shared" si="4"/>
        <v>52.5</v>
      </c>
      <c r="I83" s="23">
        <f t="shared" si="4"/>
        <v>-5</v>
      </c>
      <c r="J83" s="23">
        <f t="shared" si="4"/>
        <v>100</v>
      </c>
      <c r="K83" s="23">
        <f t="shared" si="4"/>
        <v>20</v>
      </c>
      <c r="L83" s="23">
        <f t="shared" si="4"/>
        <v>85</v>
      </c>
      <c r="M83" s="23">
        <f t="shared" si="4"/>
        <v>47.5</v>
      </c>
      <c r="N83" s="23">
        <f t="shared" si="4"/>
        <v>-7.5</v>
      </c>
      <c r="O83" s="23">
        <f t="shared" si="4"/>
        <v>-32.5</v>
      </c>
      <c r="P83" s="23">
        <f t="shared" si="4"/>
        <v>82.5</v>
      </c>
      <c r="Q83" s="23">
        <f t="shared" si="4"/>
        <v>57.5</v>
      </c>
      <c r="R83" s="23">
        <f t="shared" si="4"/>
        <v>82.5</v>
      </c>
      <c r="S83" s="23">
        <f t="shared" si="4"/>
        <v>15</v>
      </c>
      <c r="T83" s="23">
        <f t="shared" si="4"/>
        <v>-27.5</v>
      </c>
      <c r="U83" s="23">
        <f t="shared" si="4"/>
        <v>-10</v>
      </c>
      <c r="V83" s="23">
        <f t="shared" si="4"/>
        <v>32.5</v>
      </c>
      <c r="W83" s="23">
        <f t="shared" si="4"/>
        <v>-20</v>
      </c>
      <c r="X83" s="23">
        <f t="shared" si="4"/>
        <v>82.5</v>
      </c>
      <c r="Y83" s="23">
        <f t="shared" si="4"/>
        <v>80</v>
      </c>
      <c r="Z83" s="23">
        <f t="shared" si="4"/>
        <v>0</v>
      </c>
      <c r="AA83" s="23">
        <f t="shared" si="4"/>
        <v>2.5</v>
      </c>
      <c r="AB83" s="23">
        <f t="shared" si="4"/>
        <v>40</v>
      </c>
      <c r="AC83" s="23">
        <f t="shared" si="4"/>
        <v>-5</v>
      </c>
      <c r="AD83" s="23">
        <f t="shared" si="4"/>
        <v>-52.5</v>
      </c>
      <c r="AE83" s="23">
        <f t="shared" si="4"/>
        <v>60</v>
      </c>
      <c r="AF83" s="23">
        <f t="shared" si="4"/>
        <v>12.5</v>
      </c>
      <c r="AG83" s="23">
        <f t="shared" si="4"/>
        <v>50</v>
      </c>
      <c r="AH83" s="76">
        <f t="shared" si="4"/>
        <v>-2.5</v>
      </c>
      <c r="AI83" s="80"/>
      <c r="AJ83" s="13"/>
      <c r="AK83" s="13"/>
      <c r="AL83" s="13"/>
      <c r="AM83" s="13"/>
      <c r="AN83" s="13"/>
      <c r="AO83" s="13"/>
      <c r="AP83" s="42"/>
    </row>
    <row r="84" spans="1:42" ht="18.75" x14ac:dyDescent="0.3">
      <c r="A84" s="61" t="s">
        <v>89</v>
      </c>
      <c r="B84" s="94" t="s">
        <v>132</v>
      </c>
      <c r="C84" s="90">
        <f>AVERAGE(C82:AH82)</f>
        <v>68.59375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76"/>
      <c r="AI84" s="80"/>
      <c r="AJ84" s="13"/>
      <c r="AK84" s="13"/>
      <c r="AL84" s="13"/>
      <c r="AM84" s="13"/>
      <c r="AN84" s="13"/>
      <c r="AO84" s="13"/>
      <c r="AP84" s="42"/>
    </row>
    <row r="85" spans="1:42" ht="18.75" x14ac:dyDescent="0.3">
      <c r="A85" s="61" t="s">
        <v>86</v>
      </c>
      <c r="B85" s="94" t="s">
        <v>131</v>
      </c>
      <c r="C85" s="90">
        <f>AVERAGE(C83:AH83)</f>
        <v>31.40625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76"/>
      <c r="AI85" s="80"/>
      <c r="AJ85" s="13"/>
      <c r="AK85" s="13"/>
      <c r="AL85" s="13"/>
      <c r="AM85" s="13"/>
      <c r="AN85" s="13"/>
      <c r="AO85" s="13"/>
      <c r="AP85" s="42"/>
    </row>
    <row r="86" spans="1:42" ht="15.75" x14ac:dyDescent="0.25">
      <c r="A86" s="60"/>
      <c r="B86" s="94" t="s">
        <v>85</v>
      </c>
      <c r="C86" s="90">
        <f>UnitWeedIndexes!C30</f>
        <v>3.1764705882352939</v>
      </c>
      <c r="D86" s="90">
        <f>UnitWeedIndexes!D30</f>
        <v>2.1317135549872122</v>
      </c>
      <c r="E86" s="90">
        <f>UnitWeedIndexes!E30</f>
        <v>1.0869565217391304</v>
      </c>
      <c r="F86" s="90">
        <f>UnitWeedIndexes!F30</f>
        <v>1</v>
      </c>
      <c r="G86" s="90">
        <f>UnitWeedIndexes!G30</f>
        <v>1</v>
      </c>
      <c r="H86" s="90">
        <f>UnitWeedIndexes!H30</f>
        <v>1</v>
      </c>
      <c r="I86" s="90">
        <f>UnitWeedIndexes!I30</f>
        <v>1</v>
      </c>
      <c r="J86" s="90">
        <f>UnitWeedIndexes!J30</f>
        <v>1.5</v>
      </c>
      <c r="K86" s="90">
        <f>UnitWeedIndexes!K30</f>
        <v>2</v>
      </c>
      <c r="L86" s="90">
        <f>UnitWeedIndexes!L30</f>
        <v>3</v>
      </c>
      <c r="M86" s="90">
        <f>UnitWeedIndexes!M30</f>
        <v>1.0952380952380953</v>
      </c>
      <c r="N86" s="90">
        <f>UnitWeedIndexes!N30</f>
        <v>1.8372093023255813</v>
      </c>
      <c r="O86" s="90">
        <f>UnitWeedIndexes!O30</f>
        <v>1.2641509433962264</v>
      </c>
      <c r="P86" s="90">
        <f>UnitWeedIndexes!P30</f>
        <v>1.2857142857142858</v>
      </c>
      <c r="Q86" s="90">
        <f>UnitWeedIndexes!Q30</f>
        <v>1.1176470588235294</v>
      </c>
      <c r="R86" s="90">
        <f>UnitWeedIndexes!R30</f>
        <v>1</v>
      </c>
      <c r="S86" s="90">
        <f>UnitWeedIndexes!S30</f>
        <v>1</v>
      </c>
      <c r="T86" s="90">
        <f>UnitWeedIndexes!T30</f>
        <v>1.8235294117647058</v>
      </c>
      <c r="U86" s="90">
        <f>UnitWeedIndexes!U30</f>
        <v>1.2727272727272727</v>
      </c>
      <c r="V86" s="90">
        <f>UnitWeedIndexes!V30</f>
        <v>1.4444444444444444</v>
      </c>
      <c r="W86" s="90">
        <f>UnitWeedIndexes!W30</f>
        <v>1.25</v>
      </c>
      <c r="X86" s="90">
        <f>UnitWeedIndexes!X30</f>
        <v>1.2857142857142858</v>
      </c>
      <c r="Y86" s="90">
        <f>UnitWeedIndexes!Y30</f>
        <v>1.25</v>
      </c>
      <c r="Z86" s="90">
        <f>UnitWeedIndexes!Z30</f>
        <v>1</v>
      </c>
      <c r="AA86" s="90">
        <f>UnitWeedIndexes!AA30</f>
        <v>1.9230769230769231</v>
      </c>
      <c r="AB86" s="90">
        <f>UnitWeedIndexes!AB30</f>
        <v>1.0833333333333333</v>
      </c>
      <c r="AC86" s="90">
        <f>UnitWeedIndexes!AC30</f>
        <v>1.0476190476190477</v>
      </c>
      <c r="AD86" s="90">
        <f>UnitWeedIndexes!AD30</f>
        <v>1.0327868852459017</v>
      </c>
      <c r="AE86" s="90">
        <f>UnitWeedIndexes!AE30</f>
        <v>1</v>
      </c>
      <c r="AF86" s="90">
        <f>UnitWeedIndexes!AF30</f>
        <v>1</v>
      </c>
      <c r="AG86" s="90">
        <f>UnitWeedIndexes!AG30</f>
        <v>1</v>
      </c>
      <c r="AH86" s="90">
        <f>UnitWeedIndexes!AH30</f>
        <v>1.0487804878048781</v>
      </c>
      <c r="AI86" s="80"/>
      <c r="AJ86" s="13"/>
      <c r="AK86" s="13"/>
      <c r="AL86" s="13"/>
      <c r="AM86" s="13"/>
      <c r="AN86" s="13"/>
      <c r="AO86" s="13"/>
      <c r="AP86" s="42"/>
    </row>
    <row r="87" spans="1:42" ht="16.5" thickBot="1" x14ac:dyDescent="0.3">
      <c r="A87" s="67"/>
      <c r="B87" s="95" t="s">
        <v>51</v>
      </c>
      <c r="C87" s="124">
        <f>UnitMoistureIndexes!C31</f>
        <v>2.9411764705882355</v>
      </c>
      <c r="D87" s="124">
        <f>UnitMoistureIndexes!D31</f>
        <v>3.8184143222506397</v>
      </c>
      <c r="E87" s="124">
        <f>UnitMoistureIndexes!E31</f>
        <v>4.6956521739130439</v>
      </c>
      <c r="F87" s="124">
        <f>UnitMoistureIndexes!F31</f>
        <v>3.3846153846153846</v>
      </c>
      <c r="G87" s="124">
        <f>UnitMoistureIndexes!G31</f>
        <v>4.25</v>
      </c>
      <c r="H87" s="124">
        <f>UnitMoistureIndexes!H31</f>
        <v>4.2105263157894735</v>
      </c>
      <c r="I87" s="124">
        <f>UnitMoistureIndexes!I31</f>
        <v>4.1428571428571432</v>
      </c>
      <c r="J87" s="124">
        <f>UnitMoistureIndexes!J31</f>
        <v>4.0401785714285712</v>
      </c>
      <c r="K87" s="124">
        <f>UnitMoistureIndexes!K31</f>
        <v>3.9375</v>
      </c>
      <c r="L87" s="124">
        <f>UnitMoistureIndexes!L31</f>
        <v>4</v>
      </c>
      <c r="M87" s="124">
        <f>UnitMoistureIndexes!M31</f>
        <v>3.3809523809523809</v>
      </c>
      <c r="N87" s="124">
        <f>UnitMoistureIndexes!N31</f>
        <v>4.5813953488372094</v>
      </c>
      <c r="O87" s="124">
        <f>UnitMoistureIndexes!O31</f>
        <v>4.7547169811320753</v>
      </c>
      <c r="P87" s="124">
        <f>UnitMoistureIndexes!P31</f>
        <v>4.8571428571428568</v>
      </c>
      <c r="Q87" s="124">
        <f>UnitMoistureIndexes!Q31</f>
        <v>4.8235294117647056</v>
      </c>
      <c r="R87" s="124">
        <f>UnitMoistureIndexes!R31</f>
        <v>2.2857142857142856</v>
      </c>
      <c r="S87" s="124">
        <f>UnitMoistureIndexes!S31</f>
        <v>2</v>
      </c>
      <c r="T87" s="124">
        <f>UnitMoistureIndexes!T31</f>
        <v>4.2941176470588234</v>
      </c>
      <c r="U87" s="124">
        <f>UnitMoistureIndexes!U31</f>
        <v>4.4545454545454541</v>
      </c>
      <c r="V87" s="124">
        <f>UnitMoistureIndexes!V31</f>
        <v>3.6666666666666665</v>
      </c>
      <c r="W87" s="124">
        <f>UnitMoistureIndexes!W31</f>
        <v>3.9375</v>
      </c>
      <c r="X87" s="124">
        <f>UnitMoistureIndexes!X31</f>
        <v>2.4285714285714284</v>
      </c>
      <c r="Y87" s="124">
        <f>UnitMoistureIndexes!Y31</f>
        <v>2.625</v>
      </c>
      <c r="Z87" s="124">
        <f>UnitMoistureIndexes!Z31</f>
        <v>2</v>
      </c>
      <c r="AA87" s="124">
        <f>UnitMoistureIndexes!AA31</f>
        <v>4.6923076923076925</v>
      </c>
      <c r="AB87" s="124">
        <f>UnitMoistureIndexes!AB31</f>
        <v>4.583333333333333</v>
      </c>
      <c r="AC87" s="124">
        <f>UnitMoistureIndexes!AC31</f>
        <v>4.2380952380952381</v>
      </c>
      <c r="AD87" s="124">
        <f>UnitMoistureIndexes!AD31</f>
        <v>4.2459016393442619</v>
      </c>
      <c r="AE87" s="124">
        <f>UnitMoistureIndexes!AE31</f>
        <v>2.1875</v>
      </c>
      <c r="AF87" s="124">
        <f>UnitMoistureIndexes!AF31</f>
        <v>2</v>
      </c>
      <c r="AG87" s="124">
        <f>UnitMoistureIndexes!AG31</f>
        <v>1.8</v>
      </c>
      <c r="AH87" s="124">
        <f>UnitMoistureIndexes!AH31</f>
        <v>4.2439024390243905</v>
      </c>
      <c r="AI87" s="81"/>
      <c r="AJ87" s="43"/>
      <c r="AK87" s="43"/>
      <c r="AL87" s="43"/>
      <c r="AM87" s="43"/>
      <c r="AN87" s="43"/>
      <c r="AO87" s="43"/>
      <c r="AP87" s="44"/>
    </row>
    <row r="89" spans="1:42" ht="15.75" x14ac:dyDescent="0.25">
      <c r="B89" s="128" t="s">
        <v>144</v>
      </c>
    </row>
    <row r="90" spans="1:42" ht="15.75" x14ac:dyDescent="0.25">
      <c r="B90" s="128" t="s">
        <v>145</v>
      </c>
      <c r="AG90" t="s">
        <v>133</v>
      </c>
    </row>
    <row r="92" spans="1:42" ht="15.75" thickBot="1" x14ac:dyDescent="0.3"/>
    <row r="93" spans="1:42" ht="18.75" x14ac:dyDescent="0.3">
      <c r="A93" s="129" t="s">
        <v>51</v>
      </c>
      <c r="B93" s="130" t="s">
        <v>85</v>
      </c>
    </row>
    <row r="94" spans="1:42" x14ac:dyDescent="0.25">
      <c r="A94" s="131"/>
      <c r="B94" s="132"/>
    </row>
    <row r="95" spans="1:42" ht="15.75" x14ac:dyDescent="0.25">
      <c r="A95" s="133" t="s">
        <v>146</v>
      </c>
      <c r="B95" s="134" t="s">
        <v>146</v>
      </c>
    </row>
    <row r="96" spans="1:42" ht="15.75" x14ac:dyDescent="0.25">
      <c r="A96" s="135" t="s">
        <v>147</v>
      </c>
      <c r="B96" s="136" t="s">
        <v>147</v>
      </c>
    </row>
    <row r="97" spans="1:2" ht="16.5" thickBot="1" x14ac:dyDescent="0.3">
      <c r="A97" s="137" t="s">
        <v>148</v>
      </c>
      <c r="B97" s="138" t="s">
        <v>148</v>
      </c>
    </row>
    <row r="99" spans="1:2" ht="15.75" thickBot="1" x14ac:dyDescent="0.3"/>
    <row r="100" spans="1:2" ht="18.75" x14ac:dyDescent="0.3">
      <c r="B100" s="152" t="s">
        <v>155</v>
      </c>
    </row>
    <row r="101" spans="1:2" x14ac:dyDescent="0.25">
      <c r="B101" s="153"/>
    </row>
    <row r="102" spans="1:2" ht="15.75" x14ac:dyDescent="0.25">
      <c r="B102" s="154" t="s">
        <v>156</v>
      </c>
    </row>
    <row r="103" spans="1:2" ht="15.75" x14ac:dyDescent="0.25">
      <c r="B103" s="155" t="s">
        <v>157</v>
      </c>
    </row>
    <row r="104" spans="1:2" ht="16.5" thickBot="1" x14ac:dyDescent="0.3">
      <c r="B104" s="156" t="s">
        <v>158</v>
      </c>
    </row>
  </sheetData>
  <conditionalFormatting sqref="C42">
    <cfRule type="cellIs" dxfId="20" priority="13" operator="greaterThan">
      <formula>1600</formula>
    </cfRule>
    <cfRule type="cellIs" dxfId="19" priority="14" operator="between">
      <formula>1201</formula>
      <formula>1600</formula>
    </cfRule>
    <cfRule type="cellIs" dxfId="18" priority="15" operator="between">
      <formula>0</formula>
      <formula>1200</formula>
    </cfRule>
  </conditionalFormatting>
  <conditionalFormatting sqref="C48">
    <cfRule type="cellIs" dxfId="17" priority="10" operator="greaterThan">
      <formula>1600</formula>
    </cfRule>
    <cfRule type="cellIs" dxfId="16" priority="11" operator="between">
      <formula>1201</formula>
      <formula>1600</formula>
    </cfRule>
    <cfRule type="cellIs" dxfId="15" priority="12" operator="between">
      <formula>0</formula>
      <formula>1200</formula>
    </cfRule>
  </conditionalFormatting>
  <conditionalFormatting sqref="C54">
    <cfRule type="cellIs" dxfId="14" priority="7" operator="greaterThan">
      <formula>1600</formula>
    </cfRule>
    <cfRule type="cellIs" dxfId="13" priority="8" operator="between">
      <formula>1201</formula>
      <formula>1600</formula>
    </cfRule>
    <cfRule type="cellIs" dxfId="12" priority="9" operator="between">
      <formula>0</formula>
      <formula>1200</formula>
    </cfRule>
  </conditionalFormatting>
  <conditionalFormatting sqref="C86:AH86">
    <cfRule type="cellIs" dxfId="11" priority="4" operator="greaterThan">
      <formula>4</formula>
    </cfRule>
    <cfRule type="cellIs" dxfId="10" priority="5" operator="between">
      <formula>3.01</formula>
      <formula>4</formula>
    </cfRule>
    <cfRule type="cellIs" dxfId="9" priority="6" operator="between">
      <formula>0</formula>
      <formula>3</formula>
    </cfRule>
  </conditionalFormatting>
  <conditionalFormatting sqref="C87:AH87">
    <cfRule type="cellIs" dxfId="8" priority="1" operator="greaterThan">
      <formula>4</formula>
    </cfRule>
    <cfRule type="cellIs" dxfId="7" priority="2" operator="between">
      <formula>3.01</formula>
      <formula>4</formula>
    </cfRule>
    <cfRule type="cellIs" dxfId="6" priority="3" operator="between">
      <formula>0</formula>
      <formula>3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B942-A55A-4C81-A3F4-329F2F8FD94B}">
  <dimension ref="A1:CV38"/>
  <sheetViews>
    <sheetView topLeftCell="A10" workbookViewId="0">
      <selection activeCell="M34" sqref="M34"/>
    </sheetView>
  </sheetViews>
  <sheetFormatPr defaultRowHeight="15" x14ac:dyDescent="0.25"/>
  <cols>
    <col min="1" max="1" width="21.28515625" customWidth="1"/>
    <col min="2" max="2" width="37" customWidth="1"/>
  </cols>
  <sheetData>
    <row r="1" spans="1:100" ht="18.75" x14ac:dyDescent="0.3">
      <c r="A1" s="107" t="s">
        <v>89</v>
      </c>
      <c r="B1" s="108" t="s">
        <v>4</v>
      </c>
      <c r="C1" s="109">
        <v>1</v>
      </c>
      <c r="D1" s="109">
        <v>2</v>
      </c>
      <c r="E1" s="109">
        <v>3</v>
      </c>
      <c r="F1" s="109">
        <v>4</v>
      </c>
      <c r="G1" s="109">
        <v>5</v>
      </c>
      <c r="H1" s="109">
        <v>6</v>
      </c>
      <c r="I1" s="109">
        <v>7</v>
      </c>
      <c r="J1" s="109">
        <v>8</v>
      </c>
      <c r="K1" s="109">
        <v>9</v>
      </c>
      <c r="L1" s="109">
        <v>10</v>
      </c>
      <c r="M1" s="109">
        <v>11</v>
      </c>
      <c r="N1" s="109">
        <v>12</v>
      </c>
      <c r="O1" s="109">
        <v>13</v>
      </c>
      <c r="P1" s="109">
        <v>14</v>
      </c>
      <c r="Q1" s="109">
        <v>15</v>
      </c>
      <c r="R1" s="109">
        <v>16</v>
      </c>
      <c r="S1" s="109">
        <v>17</v>
      </c>
      <c r="T1" s="109">
        <v>18</v>
      </c>
      <c r="U1" s="109">
        <v>19</v>
      </c>
      <c r="V1" s="109">
        <v>20</v>
      </c>
      <c r="W1" s="109">
        <v>21</v>
      </c>
      <c r="X1" s="109">
        <v>22</v>
      </c>
      <c r="Y1" s="109">
        <v>23</v>
      </c>
      <c r="Z1" s="109">
        <v>24</v>
      </c>
      <c r="AA1" s="109">
        <v>25</v>
      </c>
      <c r="AB1" s="109">
        <v>26</v>
      </c>
      <c r="AC1" s="109">
        <v>27</v>
      </c>
      <c r="AD1" s="109">
        <v>28</v>
      </c>
      <c r="AE1" s="109">
        <v>29</v>
      </c>
      <c r="AF1" s="109">
        <v>30</v>
      </c>
      <c r="AG1" s="109">
        <v>31</v>
      </c>
      <c r="AH1" s="110">
        <v>32</v>
      </c>
      <c r="AI1" s="122" t="s">
        <v>140</v>
      </c>
      <c r="AJ1" s="33" t="s">
        <v>139</v>
      </c>
      <c r="AK1" s="118">
        <v>1</v>
      </c>
      <c r="AL1" s="109">
        <v>2</v>
      </c>
      <c r="AM1" s="109">
        <v>3</v>
      </c>
      <c r="AN1" s="109">
        <v>4</v>
      </c>
      <c r="AO1" s="109">
        <v>5</v>
      </c>
      <c r="AP1" s="109">
        <v>6</v>
      </c>
      <c r="AQ1" s="109">
        <v>7</v>
      </c>
      <c r="AR1" s="109">
        <v>8</v>
      </c>
      <c r="AS1" s="109">
        <v>9</v>
      </c>
      <c r="AT1" s="109">
        <v>10</v>
      </c>
      <c r="AU1" s="109">
        <v>11</v>
      </c>
      <c r="AV1" s="109">
        <v>12</v>
      </c>
      <c r="AW1" s="109">
        <v>13</v>
      </c>
      <c r="AX1" s="109">
        <v>14</v>
      </c>
      <c r="AY1" s="109">
        <v>15</v>
      </c>
      <c r="AZ1" s="109">
        <v>16</v>
      </c>
      <c r="BA1" s="109">
        <v>17</v>
      </c>
      <c r="BB1" s="109">
        <v>18</v>
      </c>
      <c r="BC1" s="109">
        <v>19</v>
      </c>
      <c r="BD1" s="109">
        <v>20</v>
      </c>
      <c r="BE1" s="109">
        <v>21</v>
      </c>
      <c r="BF1" s="109">
        <v>22</v>
      </c>
      <c r="BG1" s="109">
        <v>23</v>
      </c>
      <c r="BH1" s="109">
        <v>24</v>
      </c>
      <c r="BI1" s="109">
        <v>25</v>
      </c>
      <c r="BJ1" s="109">
        <v>26</v>
      </c>
      <c r="BK1" s="109">
        <v>27</v>
      </c>
      <c r="BL1" s="109">
        <v>28</v>
      </c>
      <c r="BM1" s="109">
        <v>29</v>
      </c>
      <c r="BN1" s="109">
        <v>30</v>
      </c>
      <c r="BO1" s="109">
        <v>31</v>
      </c>
      <c r="BP1" s="110">
        <v>32</v>
      </c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</row>
    <row r="2" spans="1:100" ht="18.75" x14ac:dyDescent="0.3">
      <c r="A2" s="111"/>
      <c r="B2" s="52"/>
      <c r="C2" s="7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12"/>
      <c r="AI2" s="84"/>
      <c r="AJ2" s="31"/>
      <c r="AK2" s="119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112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</row>
    <row r="3" spans="1:100" ht="16.5" thickBot="1" x14ac:dyDescent="0.3">
      <c r="A3" s="113" t="s">
        <v>1</v>
      </c>
      <c r="B3" s="114" t="s">
        <v>2</v>
      </c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I3" s="123" t="s">
        <v>141</v>
      </c>
      <c r="AJ3" s="88" t="s">
        <v>141</v>
      </c>
      <c r="AK3" s="120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7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</row>
    <row r="4" spans="1:100" ht="15.75" x14ac:dyDescent="0.25">
      <c r="A4" s="104" t="s">
        <v>90</v>
      </c>
      <c r="B4" s="48" t="s">
        <v>134</v>
      </c>
      <c r="C4" s="105">
        <v>37.5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106"/>
      <c r="AI4" s="83">
        <v>5</v>
      </c>
      <c r="AJ4" s="40">
        <v>2</v>
      </c>
      <c r="AK4" s="121">
        <f>C4*AJ4</f>
        <v>75</v>
      </c>
      <c r="AL4" s="13">
        <f>D4*AJ4</f>
        <v>0</v>
      </c>
      <c r="AM4" s="13">
        <f>E4*AJ4</f>
        <v>0</v>
      </c>
      <c r="AN4" s="13">
        <f>F4*AJ4</f>
        <v>0</v>
      </c>
      <c r="AO4" s="13">
        <f>G4*AJ4</f>
        <v>0</v>
      </c>
      <c r="AP4" s="13">
        <f>H4*AJ4</f>
        <v>0</v>
      </c>
      <c r="AQ4" s="13">
        <f>I4*AJ4</f>
        <v>0</v>
      </c>
      <c r="AR4" s="13">
        <f>J4*AJ4</f>
        <v>0</v>
      </c>
      <c r="AS4" s="13">
        <f>K4*AJ4</f>
        <v>0</v>
      </c>
      <c r="AT4" s="13">
        <f>L4*AJ4</f>
        <v>0</v>
      </c>
      <c r="AU4" s="13">
        <f>M4*AJ4</f>
        <v>0</v>
      </c>
      <c r="AV4" s="13">
        <f>N4*AJ4</f>
        <v>0</v>
      </c>
      <c r="AW4" s="13">
        <f>O4*AJ4</f>
        <v>0</v>
      </c>
      <c r="AX4" s="13">
        <f>P4*AJ4</f>
        <v>0</v>
      </c>
      <c r="AY4" s="13">
        <f>Q4*AJ4</f>
        <v>0</v>
      </c>
      <c r="AZ4" s="13">
        <f>R4*AJ4</f>
        <v>0</v>
      </c>
      <c r="BA4" s="13">
        <f>S4*AJ4</f>
        <v>0</v>
      </c>
      <c r="BB4" s="13">
        <f>T4*AJ4</f>
        <v>0</v>
      </c>
      <c r="BC4" s="13">
        <f>U4*AJ4</f>
        <v>0</v>
      </c>
      <c r="BD4" s="13">
        <f>V4*AJ4</f>
        <v>0</v>
      </c>
      <c r="BE4" s="13">
        <f>W4*AJ4</f>
        <v>0</v>
      </c>
      <c r="BF4" s="13">
        <f>X4*AJ4</f>
        <v>0</v>
      </c>
      <c r="BG4" s="13">
        <f>Y4*AJ4</f>
        <v>0</v>
      </c>
      <c r="BH4" s="13">
        <f>Z4*AJ4</f>
        <v>0</v>
      </c>
      <c r="BI4" s="13">
        <f>AA4*AJ4</f>
        <v>0</v>
      </c>
      <c r="BJ4" s="13">
        <f>AB4*AJ4</f>
        <v>0</v>
      </c>
      <c r="BK4" s="13">
        <f>AC4*AJ4</f>
        <v>0</v>
      </c>
      <c r="BL4" s="13">
        <f>AD4*AJ4</f>
        <v>0</v>
      </c>
      <c r="BM4" s="13">
        <f>AE4*AJ4</f>
        <v>0</v>
      </c>
      <c r="BN4" s="13">
        <f>AF4*AJ4</f>
        <v>0</v>
      </c>
      <c r="BO4" s="13">
        <f>AG4*AJ4</f>
        <v>0</v>
      </c>
      <c r="BP4" s="13">
        <f>AH4*AJ4</f>
        <v>0</v>
      </c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5.75" x14ac:dyDescent="0.25">
      <c r="A5" s="68" t="s">
        <v>91</v>
      </c>
      <c r="B5" s="36" t="s">
        <v>92</v>
      </c>
      <c r="C5" s="2">
        <v>2.5</v>
      </c>
      <c r="D5" s="13"/>
      <c r="E5" s="13">
        <v>2.5</v>
      </c>
      <c r="F5" s="13"/>
      <c r="G5" s="13"/>
      <c r="H5" s="13"/>
      <c r="I5" s="13"/>
      <c r="J5" s="13"/>
      <c r="K5" s="13">
        <v>37.5</v>
      </c>
      <c r="L5" s="13"/>
      <c r="M5" s="13">
        <v>2.5</v>
      </c>
      <c r="N5" s="13">
        <v>15</v>
      </c>
      <c r="O5" s="13">
        <v>15</v>
      </c>
      <c r="P5" s="13">
        <v>2.5</v>
      </c>
      <c r="Q5" s="13">
        <v>2.5</v>
      </c>
      <c r="R5" s="13"/>
      <c r="S5" s="13"/>
      <c r="T5" s="13">
        <v>15</v>
      </c>
      <c r="U5" s="13">
        <v>15</v>
      </c>
      <c r="V5" s="13">
        <v>15</v>
      </c>
      <c r="W5" s="13"/>
      <c r="X5" s="13"/>
      <c r="Y5" s="13"/>
      <c r="Z5" s="13"/>
      <c r="AA5" s="13"/>
      <c r="AB5" s="13">
        <v>2.5</v>
      </c>
      <c r="AC5" s="13"/>
      <c r="AD5" s="13"/>
      <c r="AE5" s="13"/>
      <c r="AF5" s="13"/>
      <c r="AG5" s="13"/>
      <c r="AH5" s="4"/>
      <c r="AI5" s="80">
        <v>3</v>
      </c>
      <c r="AJ5" s="13">
        <v>4</v>
      </c>
      <c r="AK5" s="121">
        <f t="shared" ref="AK5:AK25" si="0">C5*AJ5</f>
        <v>10</v>
      </c>
      <c r="AL5" s="13">
        <f t="shared" ref="AL5:AL25" si="1">D5*AJ5</f>
        <v>0</v>
      </c>
      <c r="AM5" s="13">
        <f>E5*AJ5</f>
        <v>10</v>
      </c>
      <c r="AN5" s="13">
        <f t="shared" ref="AN5:AN8" si="2">F5*AJ5</f>
        <v>0</v>
      </c>
      <c r="AO5" s="13">
        <f t="shared" ref="AO5:AO25" si="3">G5*AJ5</f>
        <v>0</v>
      </c>
      <c r="AP5" s="13">
        <f t="shared" ref="AP5:AP25" si="4">H5*AJ5</f>
        <v>0</v>
      </c>
      <c r="AQ5" s="13">
        <f t="shared" ref="AQ5:AQ25" si="5">I5*AJ5</f>
        <v>0</v>
      </c>
      <c r="AR5" s="13">
        <f t="shared" ref="AR5:AR25" si="6">J5*AJ5</f>
        <v>0</v>
      </c>
      <c r="AS5" s="13">
        <f t="shared" ref="AS5:AS25" si="7">K5*AJ5</f>
        <v>150</v>
      </c>
      <c r="AT5" s="13">
        <f t="shared" ref="AT5:AT25" si="8">L5*AJ5</f>
        <v>0</v>
      </c>
      <c r="AU5" s="13">
        <f t="shared" ref="AU5:AU25" si="9">M5*AJ5</f>
        <v>10</v>
      </c>
      <c r="AV5" s="13">
        <f t="shared" ref="AV5:AV25" si="10">N5*AJ5</f>
        <v>60</v>
      </c>
      <c r="AW5" s="13">
        <f t="shared" ref="AW5:AW25" si="11">O5*AJ5</f>
        <v>60</v>
      </c>
      <c r="AX5" s="13">
        <f t="shared" ref="AX5:AX25" si="12">P5*AJ5</f>
        <v>10</v>
      </c>
      <c r="AY5" s="13">
        <f t="shared" ref="AY5:AY25" si="13">Q5*AJ5</f>
        <v>10</v>
      </c>
      <c r="AZ5" s="13">
        <f t="shared" ref="AZ5:AZ25" si="14">R5*AJ5</f>
        <v>0</v>
      </c>
      <c r="BA5" s="13">
        <f t="shared" ref="BA5:BA25" si="15">S5*AJ5</f>
        <v>0</v>
      </c>
      <c r="BB5" s="13">
        <f t="shared" ref="BB5:BB25" si="16">T5*AJ5</f>
        <v>60</v>
      </c>
      <c r="BC5" s="13">
        <f t="shared" ref="BC5:BC25" si="17">U5*AJ5</f>
        <v>60</v>
      </c>
      <c r="BD5" s="13">
        <f t="shared" ref="BD5:BD25" si="18">V5*AJ5</f>
        <v>60</v>
      </c>
      <c r="BE5" s="13">
        <f t="shared" ref="BE5:BE25" si="19">W5*AJ5</f>
        <v>0</v>
      </c>
      <c r="BF5" s="13">
        <f t="shared" ref="BF5:BF25" si="20">X5*AJ5</f>
        <v>0</v>
      </c>
      <c r="BG5" s="13">
        <f t="shared" ref="BG5:BG25" si="21">Y5*AJ5</f>
        <v>0</v>
      </c>
      <c r="BH5" s="13">
        <f t="shared" ref="BH5:BH25" si="22">Z5*AJ5</f>
        <v>0</v>
      </c>
      <c r="BI5" s="13">
        <f t="shared" ref="BI5:BI25" si="23">AA5*AJ5</f>
        <v>0</v>
      </c>
      <c r="BJ5" s="13">
        <f t="shared" ref="BJ5:BJ25" si="24">AB5*AJ5</f>
        <v>10</v>
      </c>
      <c r="BK5" s="13">
        <f t="shared" ref="BK5:BK25" si="25">AC5*AJ5</f>
        <v>0</v>
      </c>
      <c r="BL5" s="13">
        <f t="shared" ref="BL5:BL25" si="26">AD5*AJ5</f>
        <v>0</v>
      </c>
      <c r="BM5" s="13">
        <f t="shared" ref="BM5:BM25" si="27">AE5*AJ5</f>
        <v>0</v>
      </c>
      <c r="BN5" s="13">
        <f t="shared" ref="BN5:BN25" si="28">AF5*AJ5</f>
        <v>0</v>
      </c>
      <c r="BO5" s="13">
        <f t="shared" ref="BO5:BO25" si="29">AG5*AJ5</f>
        <v>0</v>
      </c>
      <c r="BP5" s="13">
        <f t="shared" ref="BP5:BP25" si="30">AH5*AJ5</f>
        <v>0</v>
      </c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5.75" x14ac:dyDescent="0.25">
      <c r="A6" s="3" t="s">
        <v>93</v>
      </c>
      <c r="B6" s="24" t="s">
        <v>94</v>
      </c>
      <c r="C6" s="2">
        <v>15</v>
      </c>
      <c r="D6" s="13"/>
      <c r="E6" s="13">
        <v>2.5</v>
      </c>
      <c r="F6" s="13"/>
      <c r="G6" s="13">
        <v>15</v>
      </c>
      <c r="H6" s="13">
        <v>15</v>
      </c>
      <c r="I6" s="13">
        <v>15</v>
      </c>
      <c r="J6" s="13"/>
      <c r="K6" s="13"/>
      <c r="L6" s="13"/>
      <c r="M6" s="13">
        <v>15</v>
      </c>
      <c r="N6" s="13"/>
      <c r="O6" s="13"/>
      <c r="P6" s="13">
        <v>15</v>
      </c>
      <c r="Q6" s="13">
        <v>37.5</v>
      </c>
      <c r="R6" s="13"/>
      <c r="S6" s="13"/>
      <c r="T6" s="13"/>
      <c r="U6" s="13">
        <v>2.5</v>
      </c>
      <c r="V6" s="13"/>
      <c r="W6" s="13"/>
      <c r="X6" s="13"/>
      <c r="Y6" s="13"/>
      <c r="Z6" s="13"/>
      <c r="AA6" s="13">
        <v>15</v>
      </c>
      <c r="AB6" s="13"/>
      <c r="AC6" s="13"/>
      <c r="AD6" s="13"/>
      <c r="AE6" s="13">
        <v>2.5</v>
      </c>
      <c r="AF6" s="13"/>
      <c r="AG6" s="13"/>
      <c r="AH6" s="4"/>
      <c r="AI6" s="80">
        <v>1</v>
      </c>
      <c r="AJ6" s="13">
        <v>5</v>
      </c>
      <c r="AK6" s="121">
        <f t="shared" si="0"/>
        <v>75</v>
      </c>
      <c r="AL6" s="13">
        <f t="shared" si="1"/>
        <v>0</v>
      </c>
      <c r="AM6" s="13">
        <f t="shared" ref="AM6:AM25" si="31">E6*AJ6</f>
        <v>12.5</v>
      </c>
      <c r="AN6" s="13">
        <f t="shared" si="2"/>
        <v>0</v>
      </c>
      <c r="AO6" s="13">
        <f t="shared" si="3"/>
        <v>75</v>
      </c>
      <c r="AP6" s="13">
        <f t="shared" si="4"/>
        <v>75</v>
      </c>
      <c r="AQ6" s="13">
        <f t="shared" si="5"/>
        <v>75</v>
      </c>
      <c r="AR6" s="13">
        <f t="shared" si="6"/>
        <v>0</v>
      </c>
      <c r="AS6" s="13">
        <f t="shared" si="7"/>
        <v>0</v>
      </c>
      <c r="AT6" s="13">
        <f t="shared" si="8"/>
        <v>0</v>
      </c>
      <c r="AU6" s="13">
        <f t="shared" si="9"/>
        <v>75</v>
      </c>
      <c r="AV6" s="13">
        <f t="shared" si="10"/>
        <v>0</v>
      </c>
      <c r="AW6" s="13">
        <f t="shared" si="11"/>
        <v>0</v>
      </c>
      <c r="AX6" s="13">
        <f t="shared" si="12"/>
        <v>75</v>
      </c>
      <c r="AY6" s="13">
        <f t="shared" si="13"/>
        <v>187.5</v>
      </c>
      <c r="AZ6" s="13">
        <f t="shared" si="14"/>
        <v>0</v>
      </c>
      <c r="BA6" s="13">
        <f t="shared" si="15"/>
        <v>0</v>
      </c>
      <c r="BB6" s="13">
        <f t="shared" si="16"/>
        <v>0</v>
      </c>
      <c r="BC6" s="13">
        <f t="shared" si="17"/>
        <v>12.5</v>
      </c>
      <c r="BD6" s="13">
        <f t="shared" si="18"/>
        <v>0</v>
      </c>
      <c r="BE6" s="13">
        <f t="shared" si="19"/>
        <v>0</v>
      </c>
      <c r="BF6" s="13">
        <f t="shared" si="20"/>
        <v>0</v>
      </c>
      <c r="BG6" s="13">
        <f t="shared" si="21"/>
        <v>0</v>
      </c>
      <c r="BH6" s="13">
        <f t="shared" si="22"/>
        <v>0</v>
      </c>
      <c r="BI6" s="13">
        <f t="shared" si="23"/>
        <v>75</v>
      </c>
      <c r="BJ6" s="13">
        <f t="shared" si="24"/>
        <v>0</v>
      </c>
      <c r="BK6" s="13">
        <f t="shared" si="25"/>
        <v>0</v>
      </c>
      <c r="BL6" s="13">
        <f t="shared" si="26"/>
        <v>0</v>
      </c>
      <c r="BM6" s="13">
        <f t="shared" si="27"/>
        <v>12.5</v>
      </c>
      <c r="BN6" s="13">
        <f t="shared" si="28"/>
        <v>0</v>
      </c>
      <c r="BO6" s="13">
        <f t="shared" si="29"/>
        <v>0</v>
      </c>
      <c r="BP6" s="13">
        <f t="shared" si="30"/>
        <v>0</v>
      </c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5.75" x14ac:dyDescent="0.25">
      <c r="A7" s="69" t="s">
        <v>95</v>
      </c>
      <c r="B7" s="36" t="s">
        <v>135</v>
      </c>
      <c r="C7" s="2">
        <v>15</v>
      </c>
      <c r="D7" s="13"/>
      <c r="E7" s="13"/>
      <c r="F7" s="13"/>
      <c r="G7" s="13"/>
      <c r="H7" s="13"/>
      <c r="I7" s="13"/>
      <c r="J7" s="13"/>
      <c r="K7" s="13">
        <v>2.5</v>
      </c>
      <c r="L7" s="13"/>
      <c r="M7" s="13">
        <v>2.5</v>
      </c>
      <c r="N7" s="13"/>
      <c r="O7" s="13"/>
      <c r="P7" s="13"/>
      <c r="Q7" s="13"/>
      <c r="R7" s="13">
        <v>15</v>
      </c>
      <c r="S7" s="13">
        <v>85</v>
      </c>
      <c r="T7" s="13"/>
      <c r="U7" s="13"/>
      <c r="V7" s="13"/>
      <c r="W7" s="13"/>
      <c r="X7" s="13">
        <v>15</v>
      </c>
      <c r="Y7" s="13">
        <v>15</v>
      </c>
      <c r="Z7" s="13">
        <v>97.5</v>
      </c>
      <c r="AA7" s="13"/>
      <c r="AB7" s="13"/>
      <c r="AC7" s="13"/>
      <c r="AD7" s="13"/>
      <c r="AE7" s="13">
        <v>37.5</v>
      </c>
      <c r="AF7" s="13">
        <v>85</v>
      </c>
      <c r="AG7" s="13">
        <v>15</v>
      </c>
      <c r="AH7" s="4"/>
      <c r="AI7" s="80">
        <v>1</v>
      </c>
      <c r="AJ7" s="13">
        <v>2</v>
      </c>
      <c r="AK7" s="121">
        <f t="shared" si="0"/>
        <v>30</v>
      </c>
      <c r="AL7" s="13">
        <f t="shared" si="1"/>
        <v>0</v>
      </c>
      <c r="AM7" s="13">
        <f t="shared" si="31"/>
        <v>0</v>
      </c>
      <c r="AN7" s="13">
        <f t="shared" si="2"/>
        <v>0</v>
      </c>
      <c r="AO7" s="13">
        <f t="shared" si="3"/>
        <v>0</v>
      </c>
      <c r="AP7" s="13">
        <f t="shared" si="4"/>
        <v>0</v>
      </c>
      <c r="AQ7" s="13">
        <f t="shared" si="5"/>
        <v>0</v>
      </c>
      <c r="AR7" s="13">
        <f t="shared" si="6"/>
        <v>0</v>
      </c>
      <c r="AS7" s="13">
        <f t="shared" si="7"/>
        <v>5</v>
      </c>
      <c r="AT7" s="13">
        <f t="shared" si="8"/>
        <v>0</v>
      </c>
      <c r="AU7" s="13">
        <f t="shared" si="9"/>
        <v>5</v>
      </c>
      <c r="AV7" s="13">
        <f t="shared" si="10"/>
        <v>0</v>
      </c>
      <c r="AW7" s="13">
        <f t="shared" si="11"/>
        <v>0</v>
      </c>
      <c r="AX7" s="13">
        <f t="shared" si="12"/>
        <v>0</v>
      </c>
      <c r="AY7" s="13">
        <f t="shared" si="13"/>
        <v>0</v>
      </c>
      <c r="AZ7" s="13">
        <f t="shared" si="14"/>
        <v>30</v>
      </c>
      <c r="BA7" s="13">
        <f t="shared" si="15"/>
        <v>170</v>
      </c>
      <c r="BB7" s="13">
        <f t="shared" si="16"/>
        <v>0</v>
      </c>
      <c r="BC7" s="13">
        <f t="shared" si="17"/>
        <v>0</v>
      </c>
      <c r="BD7" s="13">
        <f t="shared" si="18"/>
        <v>0</v>
      </c>
      <c r="BE7" s="13">
        <f t="shared" si="19"/>
        <v>0</v>
      </c>
      <c r="BF7" s="13">
        <f t="shared" si="20"/>
        <v>30</v>
      </c>
      <c r="BG7" s="13">
        <f t="shared" si="21"/>
        <v>30</v>
      </c>
      <c r="BH7" s="13">
        <f t="shared" si="22"/>
        <v>195</v>
      </c>
      <c r="BI7" s="13">
        <f t="shared" si="23"/>
        <v>0</v>
      </c>
      <c r="BJ7" s="13">
        <f t="shared" si="24"/>
        <v>0</v>
      </c>
      <c r="BK7" s="13">
        <f t="shared" si="25"/>
        <v>0</v>
      </c>
      <c r="BL7" s="13">
        <f t="shared" si="26"/>
        <v>0</v>
      </c>
      <c r="BM7" s="13">
        <f t="shared" si="27"/>
        <v>75</v>
      </c>
      <c r="BN7" s="13">
        <f t="shared" si="28"/>
        <v>170</v>
      </c>
      <c r="BO7" s="13">
        <f t="shared" si="29"/>
        <v>30</v>
      </c>
      <c r="BP7" s="13">
        <f t="shared" si="30"/>
        <v>0</v>
      </c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5.75" x14ac:dyDescent="0.25">
      <c r="A8" s="69" t="s">
        <v>96</v>
      </c>
      <c r="B8" s="36" t="s">
        <v>97</v>
      </c>
      <c r="C8" s="2">
        <v>15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4"/>
      <c r="AI8" s="80">
        <v>3</v>
      </c>
      <c r="AJ8" s="13">
        <v>4</v>
      </c>
      <c r="AK8" s="121">
        <f t="shared" si="0"/>
        <v>60</v>
      </c>
      <c r="AL8" s="13">
        <f t="shared" si="1"/>
        <v>0</v>
      </c>
      <c r="AM8" s="13">
        <f t="shared" si="31"/>
        <v>0</v>
      </c>
      <c r="AN8" s="13">
        <f t="shared" si="2"/>
        <v>0</v>
      </c>
      <c r="AO8" s="13">
        <f t="shared" si="3"/>
        <v>0</v>
      </c>
      <c r="AP8" s="13">
        <f t="shared" si="4"/>
        <v>0</v>
      </c>
      <c r="AQ8" s="13">
        <f t="shared" si="5"/>
        <v>0</v>
      </c>
      <c r="AR8" s="13">
        <f t="shared" si="6"/>
        <v>0</v>
      </c>
      <c r="AS8" s="13">
        <f t="shared" si="7"/>
        <v>0</v>
      </c>
      <c r="AT8" s="13">
        <f t="shared" si="8"/>
        <v>0</v>
      </c>
      <c r="AU8" s="13">
        <f t="shared" si="9"/>
        <v>0</v>
      </c>
      <c r="AV8" s="13">
        <f t="shared" si="10"/>
        <v>0</v>
      </c>
      <c r="AW8" s="13">
        <f t="shared" si="11"/>
        <v>0</v>
      </c>
      <c r="AX8" s="13">
        <f t="shared" si="12"/>
        <v>0</v>
      </c>
      <c r="AY8" s="13">
        <f t="shared" si="13"/>
        <v>0</v>
      </c>
      <c r="AZ8" s="13">
        <f t="shared" si="14"/>
        <v>0</v>
      </c>
      <c r="BA8" s="13">
        <f t="shared" si="15"/>
        <v>0</v>
      </c>
      <c r="BB8" s="13">
        <f t="shared" si="16"/>
        <v>0</v>
      </c>
      <c r="BC8" s="13">
        <f t="shared" si="17"/>
        <v>0</v>
      </c>
      <c r="BD8" s="13">
        <f t="shared" si="18"/>
        <v>0</v>
      </c>
      <c r="BE8" s="13">
        <f t="shared" si="19"/>
        <v>0</v>
      </c>
      <c r="BF8" s="13">
        <f t="shared" si="20"/>
        <v>0</v>
      </c>
      <c r="BG8" s="13">
        <f t="shared" si="21"/>
        <v>0</v>
      </c>
      <c r="BH8" s="13">
        <f t="shared" si="22"/>
        <v>0</v>
      </c>
      <c r="BI8" s="13">
        <f t="shared" si="23"/>
        <v>0</v>
      </c>
      <c r="BJ8" s="13">
        <f t="shared" si="24"/>
        <v>0</v>
      </c>
      <c r="BK8" s="13">
        <f t="shared" si="25"/>
        <v>0</v>
      </c>
      <c r="BL8" s="13">
        <f t="shared" si="26"/>
        <v>0</v>
      </c>
      <c r="BM8" s="13">
        <f t="shared" si="27"/>
        <v>0</v>
      </c>
      <c r="BN8" s="13">
        <f t="shared" si="28"/>
        <v>0</v>
      </c>
      <c r="BO8" s="13">
        <f t="shared" si="29"/>
        <v>0</v>
      </c>
      <c r="BP8" s="13">
        <f t="shared" si="30"/>
        <v>0</v>
      </c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5.75" x14ac:dyDescent="0.25">
      <c r="A9" s="69" t="s">
        <v>98</v>
      </c>
      <c r="B9" s="36" t="s">
        <v>136</v>
      </c>
      <c r="C9" s="2"/>
      <c r="D9" s="13"/>
      <c r="E9" s="13"/>
      <c r="F9" s="13">
        <v>15</v>
      </c>
      <c r="G9" s="13">
        <v>15</v>
      </c>
      <c r="H9" s="13">
        <v>15</v>
      </c>
      <c r="I9" s="13">
        <v>37.5</v>
      </c>
      <c r="J9" s="13"/>
      <c r="K9" s="13"/>
      <c r="L9" s="13"/>
      <c r="M9" s="13">
        <v>15</v>
      </c>
      <c r="N9" s="13">
        <v>15</v>
      </c>
      <c r="O9" s="13"/>
      <c r="P9" s="13"/>
      <c r="Q9" s="13">
        <v>2.5</v>
      </c>
      <c r="R9" s="13"/>
      <c r="S9" s="13"/>
      <c r="T9" s="13">
        <v>37.5</v>
      </c>
      <c r="U9" s="13"/>
      <c r="V9" s="13">
        <v>37.5</v>
      </c>
      <c r="W9" s="13">
        <v>15</v>
      </c>
      <c r="X9" s="13"/>
      <c r="Y9" s="13"/>
      <c r="Z9" s="13"/>
      <c r="AA9" s="13"/>
      <c r="AB9" s="13">
        <v>2.5</v>
      </c>
      <c r="AC9" s="13">
        <v>37.5</v>
      </c>
      <c r="AD9" s="13">
        <v>37.5</v>
      </c>
      <c r="AE9" s="13"/>
      <c r="AF9" s="13"/>
      <c r="AG9" s="13"/>
      <c r="AH9" s="4">
        <v>37.5</v>
      </c>
      <c r="AI9" s="80">
        <v>1</v>
      </c>
      <c r="AJ9" s="13">
        <v>3</v>
      </c>
      <c r="AK9" s="121">
        <f t="shared" si="0"/>
        <v>0</v>
      </c>
      <c r="AL9" s="13">
        <f t="shared" si="1"/>
        <v>0</v>
      </c>
      <c r="AM9" s="13">
        <f t="shared" si="31"/>
        <v>0</v>
      </c>
      <c r="AN9" s="13">
        <f>F9*AJ9</f>
        <v>45</v>
      </c>
      <c r="AO9" s="13">
        <f t="shared" si="3"/>
        <v>45</v>
      </c>
      <c r="AP9" s="13">
        <f t="shared" si="4"/>
        <v>45</v>
      </c>
      <c r="AQ9" s="13">
        <f t="shared" si="5"/>
        <v>112.5</v>
      </c>
      <c r="AR9" s="13">
        <f t="shared" si="6"/>
        <v>0</v>
      </c>
      <c r="AS9" s="13">
        <f t="shared" si="7"/>
        <v>0</v>
      </c>
      <c r="AT9" s="13">
        <f t="shared" si="8"/>
        <v>0</v>
      </c>
      <c r="AU9" s="13">
        <f t="shared" si="9"/>
        <v>45</v>
      </c>
      <c r="AV9" s="13">
        <f t="shared" si="10"/>
        <v>45</v>
      </c>
      <c r="AW9" s="13">
        <f t="shared" si="11"/>
        <v>0</v>
      </c>
      <c r="AX9" s="13">
        <f t="shared" si="12"/>
        <v>0</v>
      </c>
      <c r="AY9" s="13">
        <f t="shared" si="13"/>
        <v>7.5</v>
      </c>
      <c r="AZ9" s="13">
        <f t="shared" si="14"/>
        <v>0</v>
      </c>
      <c r="BA9" s="13">
        <f t="shared" si="15"/>
        <v>0</v>
      </c>
      <c r="BB9" s="13">
        <f t="shared" si="16"/>
        <v>112.5</v>
      </c>
      <c r="BC9" s="13">
        <f t="shared" si="17"/>
        <v>0</v>
      </c>
      <c r="BD9" s="13">
        <f t="shared" si="18"/>
        <v>112.5</v>
      </c>
      <c r="BE9" s="13">
        <f t="shared" si="19"/>
        <v>45</v>
      </c>
      <c r="BF9" s="13">
        <f t="shared" si="20"/>
        <v>0</v>
      </c>
      <c r="BG9" s="13">
        <f t="shared" si="21"/>
        <v>0</v>
      </c>
      <c r="BH9" s="13">
        <f t="shared" si="22"/>
        <v>0</v>
      </c>
      <c r="BI9" s="13">
        <f t="shared" si="23"/>
        <v>0</v>
      </c>
      <c r="BJ9" s="13">
        <f t="shared" si="24"/>
        <v>7.5</v>
      </c>
      <c r="BK9" s="13">
        <f t="shared" si="25"/>
        <v>112.5</v>
      </c>
      <c r="BL9" s="13">
        <f t="shared" si="26"/>
        <v>112.5</v>
      </c>
      <c r="BM9" s="13">
        <f t="shared" si="27"/>
        <v>0</v>
      </c>
      <c r="BN9" s="13">
        <f t="shared" si="28"/>
        <v>0</v>
      </c>
      <c r="BO9" s="13">
        <f t="shared" si="29"/>
        <v>0</v>
      </c>
      <c r="BP9" s="13">
        <f t="shared" si="30"/>
        <v>112.5</v>
      </c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5.75" x14ac:dyDescent="0.25">
      <c r="A10" s="69" t="s">
        <v>99</v>
      </c>
      <c r="B10" s="36" t="s">
        <v>100</v>
      </c>
      <c r="C10" s="2"/>
      <c r="D10" s="13"/>
      <c r="E10" s="13">
        <v>37.5</v>
      </c>
      <c r="F10" s="13"/>
      <c r="G10" s="13">
        <v>15</v>
      </c>
      <c r="H10" s="13">
        <v>15</v>
      </c>
      <c r="I10" s="13">
        <v>37.5</v>
      </c>
      <c r="J10" s="13"/>
      <c r="K10" s="13"/>
      <c r="L10" s="13"/>
      <c r="M10" s="13"/>
      <c r="N10" s="13">
        <v>62.5</v>
      </c>
      <c r="O10" s="13">
        <v>62.5</v>
      </c>
      <c r="P10" s="13"/>
      <c r="Q10" s="13"/>
      <c r="R10" s="13"/>
      <c r="S10" s="13"/>
      <c r="T10" s="13">
        <v>37.5</v>
      </c>
      <c r="U10" s="13">
        <v>62.5</v>
      </c>
      <c r="V10" s="13">
        <v>15</v>
      </c>
      <c r="W10" s="13">
        <v>37.5</v>
      </c>
      <c r="X10" s="13"/>
      <c r="Y10" s="13"/>
      <c r="Z10" s="13"/>
      <c r="AA10" s="13">
        <v>37.5</v>
      </c>
      <c r="AB10" s="13">
        <v>37.5</v>
      </c>
      <c r="AC10" s="13">
        <v>62.5</v>
      </c>
      <c r="AD10" s="13">
        <v>37.5</v>
      </c>
      <c r="AE10" s="13"/>
      <c r="AF10" s="13"/>
      <c r="AG10" s="13"/>
      <c r="AH10" s="4">
        <v>62.5</v>
      </c>
      <c r="AI10" s="80">
        <v>1</v>
      </c>
      <c r="AJ10" s="13">
        <v>5</v>
      </c>
      <c r="AK10" s="121">
        <f t="shared" si="0"/>
        <v>0</v>
      </c>
      <c r="AL10" s="13">
        <f t="shared" si="1"/>
        <v>0</v>
      </c>
      <c r="AM10" s="13">
        <f t="shared" si="31"/>
        <v>187.5</v>
      </c>
      <c r="AN10" s="13">
        <f t="shared" ref="AN10:AN25" si="32">F10*AJ10</f>
        <v>0</v>
      </c>
      <c r="AO10" s="13">
        <f t="shared" si="3"/>
        <v>75</v>
      </c>
      <c r="AP10" s="13">
        <f t="shared" si="4"/>
        <v>75</v>
      </c>
      <c r="AQ10" s="13">
        <f t="shared" si="5"/>
        <v>187.5</v>
      </c>
      <c r="AR10" s="13">
        <f t="shared" si="6"/>
        <v>0</v>
      </c>
      <c r="AS10" s="13">
        <f t="shared" si="7"/>
        <v>0</v>
      </c>
      <c r="AT10" s="13">
        <f t="shared" si="8"/>
        <v>0</v>
      </c>
      <c r="AU10" s="13">
        <f t="shared" si="9"/>
        <v>0</v>
      </c>
      <c r="AV10" s="13">
        <f t="shared" si="10"/>
        <v>312.5</v>
      </c>
      <c r="AW10" s="13">
        <f t="shared" si="11"/>
        <v>312.5</v>
      </c>
      <c r="AX10" s="13">
        <f t="shared" si="12"/>
        <v>0</v>
      </c>
      <c r="AY10" s="13">
        <f t="shared" si="13"/>
        <v>0</v>
      </c>
      <c r="AZ10" s="13">
        <f t="shared" si="14"/>
        <v>0</v>
      </c>
      <c r="BA10" s="13">
        <f t="shared" si="15"/>
        <v>0</v>
      </c>
      <c r="BB10" s="13">
        <f t="shared" si="16"/>
        <v>187.5</v>
      </c>
      <c r="BC10" s="13">
        <f t="shared" si="17"/>
        <v>312.5</v>
      </c>
      <c r="BD10" s="13">
        <f t="shared" si="18"/>
        <v>75</v>
      </c>
      <c r="BE10" s="13">
        <f t="shared" si="19"/>
        <v>187.5</v>
      </c>
      <c r="BF10" s="13">
        <f t="shared" si="20"/>
        <v>0</v>
      </c>
      <c r="BG10" s="13">
        <f t="shared" si="21"/>
        <v>0</v>
      </c>
      <c r="BH10" s="13">
        <f t="shared" si="22"/>
        <v>0</v>
      </c>
      <c r="BI10" s="13">
        <f t="shared" si="23"/>
        <v>187.5</v>
      </c>
      <c r="BJ10" s="13">
        <f t="shared" si="24"/>
        <v>187.5</v>
      </c>
      <c r="BK10" s="13">
        <f t="shared" si="25"/>
        <v>312.5</v>
      </c>
      <c r="BL10" s="13">
        <f t="shared" si="26"/>
        <v>187.5</v>
      </c>
      <c r="BM10" s="13">
        <f t="shared" si="27"/>
        <v>0</v>
      </c>
      <c r="BN10" s="13">
        <f t="shared" si="28"/>
        <v>0</v>
      </c>
      <c r="BO10" s="13">
        <f t="shared" si="29"/>
        <v>0</v>
      </c>
      <c r="BP10" s="13">
        <f t="shared" si="30"/>
        <v>312.5</v>
      </c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5.75" x14ac:dyDescent="0.25">
      <c r="A11" s="69" t="s">
        <v>101</v>
      </c>
      <c r="B11" s="36" t="s">
        <v>102</v>
      </c>
      <c r="C11" s="2"/>
      <c r="D11" s="13"/>
      <c r="E11" s="13"/>
      <c r="F11" s="13"/>
      <c r="G11" s="13">
        <v>15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v>15</v>
      </c>
      <c r="AC11" s="13"/>
      <c r="AD11" s="13"/>
      <c r="AE11" s="13"/>
      <c r="AF11" s="13"/>
      <c r="AG11" s="13"/>
      <c r="AH11" s="4"/>
      <c r="AI11" s="80">
        <v>1</v>
      </c>
      <c r="AJ11" s="13">
        <v>4</v>
      </c>
      <c r="AK11" s="121">
        <f t="shared" si="0"/>
        <v>0</v>
      </c>
      <c r="AL11" s="13">
        <f t="shared" si="1"/>
        <v>0</v>
      </c>
      <c r="AM11" s="13">
        <f t="shared" si="31"/>
        <v>0</v>
      </c>
      <c r="AN11" s="13">
        <f t="shared" si="32"/>
        <v>0</v>
      </c>
      <c r="AO11" s="13">
        <f t="shared" si="3"/>
        <v>60</v>
      </c>
      <c r="AP11" s="13">
        <f t="shared" si="4"/>
        <v>0</v>
      </c>
      <c r="AQ11" s="13">
        <f t="shared" si="5"/>
        <v>0</v>
      </c>
      <c r="AR11" s="13">
        <f t="shared" si="6"/>
        <v>0</v>
      </c>
      <c r="AS11" s="13">
        <f t="shared" si="7"/>
        <v>0</v>
      </c>
      <c r="AT11" s="13">
        <f t="shared" si="8"/>
        <v>0</v>
      </c>
      <c r="AU11" s="13">
        <f t="shared" si="9"/>
        <v>0</v>
      </c>
      <c r="AV11" s="13">
        <f t="shared" si="10"/>
        <v>0</v>
      </c>
      <c r="AW11" s="13">
        <f t="shared" si="11"/>
        <v>0</v>
      </c>
      <c r="AX11" s="13">
        <f t="shared" si="12"/>
        <v>0</v>
      </c>
      <c r="AY11" s="13">
        <f t="shared" si="13"/>
        <v>0</v>
      </c>
      <c r="AZ11" s="13">
        <f t="shared" si="14"/>
        <v>0</v>
      </c>
      <c r="BA11" s="13">
        <f t="shared" si="15"/>
        <v>0</v>
      </c>
      <c r="BB11" s="13">
        <f t="shared" si="16"/>
        <v>0</v>
      </c>
      <c r="BC11" s="13">
        <f t="shared" si="17"/>
        <v>0</v>
      </c>
      <c r="BD11" s="13">
        <f t="shared" si="18"/>
        <v>0</v>
      </c>
      <c r="BE11" s="13">
        <f t="shared" si="19"/>
        <v>0</v>
      </c>
      <c r="BF11" s="13">
        <f t="shared" si="20"/>
        <v>0</v>
      </c>
      <c r="BG11" s="13">
        <f t="shared" si="21"/>
        <v>0</v>
      </c>
      <c r="BH11" s="13">
        <f t="shared" si="22"/>
        <v>0</v>
      </c>
      <c r="BI11" s="13">
        <f t="shared" si="23"/>
        <v>0</v>
      </c>
      <c r="BJ11" s="13">
        <f t="shared" si="24"/>
        <v>60</v>
      </c>
      <c r="BK11" s="13">
        <f t="shared" si="25"/>
        <v>0</v>
      </c>
      <c r="BL11" s="13">
        <f t="shared" si="26"/>
        <v>0</v>
      </c>
      <c r="BM11" s="13">
        <f t="shared" si="27"/>
        <v>0</v>
      </c>
      <c r="BN11" s="13">
        <f t="shared" si="28"/>
        <v>0</v>
      </c>
      <c r="BO11" s="13">
        <f t="shared" si="29"/>
        <v>0</v>
      </c>
      <c r="BP11" s="13">
        <f t="shared" si="30"/>
        <v>0</v>
      </c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5.75" x14ac:dyDescent="0.25">
      <c r="A12" s="69" t="s">
        <v>103</v>
      </c>
      <c r="B12" s="36" t="s">
        <v>104</v>
      </c>
      <c r="C12" s="2"/>
      <c r="D12" s="13"/>
      <c r="E12" s="13"/>
      <c r="F12" s="13"/>
      <c r="G12" s="13"/>
      <c r="H12" s="13"/>
      <c r="I12" s="13"/>
      <c r="J12" s="13"/>
      <c r="K12" s="13">
        <v>2.5</v>
      </c>
      <c r="L12" s="13"/>
      <c r="M12" s="13"/>
      <c r="N12" s="13"/>
      <c r="O12" s="13">
        <v>2.5</v>
      </c>
      <c r="P12" s="13"/>
      <c r="Q12" s="13"/>
      <c r="R12" s="13"/>
      <c r="S12" s="13"/>
      <c r="T12" s="13"/>
      <c r="U12" s="13"/>
      <c r="V12" s="13"/>
      <c r="W12" s="13">
        <v>15</v>
      </c>
      <c r="X12" s="13"/>
      <c r="Y12" s="13"/>
      <c r="Z12" s="13"/>
      <c r="AA12" s="13"/>
      <c r="AB12" s="13"/>
      <c r="AC12" s="13">
        <v>2.5</v>
      </c>
      <c r="AD12" s="13">
        <v>2.5</v>
      </c>
      <c r="AE12" s="13"/>
      <c r="AF12" s="13"/>
      <c r="AG12" s="13"/>
      <c r="AH12" s="4">
        <v>2.5</v>
      </c>
      <c r="AI12" s="80">
        <v>3</v>
      </c>
      <c r="AJ12" s="13">
        <v>4</v>
      </c>
      <c r="AK12" s="121">
        <f t="shared" si="0"/>
        <v>0</v>
      </c>
      <c r="AL12" s="13">
        <f t="shared" si="1"/>
        <v>0</v>
      </c>
      <c r="AM12" s="13">
        <f t="shared" si="31"/>
        <v>0</v>
      </c>
      <c r="AN12" s="13">
        <f t="shared" si="32"/>
        <v>0</v>
      </c>
      <c r="AO12" s="13">
        <f t="shared" si="3"/>
        <v>0</v>
      </c>
      <c r="AP12" s="13">
        <f t="shared" si="4"/>
        <v>0</v>
      </c>
      <c r="AQ12" s="13">
        <f t="shared" si="5"/>
        <v>0</v>
      </c>
      <c r="AR12" s="13">
        <f t="shared" si="6"/>
        <v>0</v>
      </c>
      <c r="AS12" s="13">
        <f t="shared" si="7"/>
        <v>10</v>
      </c>
      <c r="AT12" s="13">
        <f t="shared" si="8"/>
        <v>0</v>
      </c>
      <c r="AU12" s="13">
        <f t="shared" si="9"/>
        <v>0</v>
      </c>
      <c r="AV12" s="13">
        <f t="shared" si="10"/>
        <v>0</v>
      </c>
      <c r="AW12" s="13">
        <f t="shared" si="11"/>
        <v>10</v>
      </c>
      <c r="AX12" s="13">
        <f t="shared" si="12"/>
        <v>0</v>
      </c>
      <c r="AY12" s="13">
        <f t="shared" si="13"/>
        <v>0</v>
      </c>
      <c r="AZ12" s="13">
        <f t="shared" si="14"/>
        <v>0</v>
      </c>
      <c r="BA12" s="13">
        <f t="shared" si="15"/>
        <v>0</v>
      </c>
      <c r="BB12" s="13">
        <f t="shared" si="16"/>
        <v>0</v>
      </c>
      <c r="BC12" s="13">
        <f t="shared" si="17"/>
        <v>0</v>
      </c>
      <c r="BD12" s="13">
        <f t="shared" si="18"/>
        <v>0</v>
      </c>
      <c r="BE12" s="13">
        <f t="shared" si="19"/>
        <v>60</v>
      </c>
      <c r="BF12" s="13">
        <f t="shared" si="20"/>
        <v>0</v>
      </c>
      <c r="BG12" s="13">
        <f t="shared" si="21"/>
        <v>0</v>
      </c>
      <c r="BH12" s="13">
        <f t="shared" si="22"/>
        <v>0</v>
      </c>
      <c r="BI12" s="13">
        <f t="shared" si="23"/>
        <v>0</v>
      </c>
      <c r="BJ12" s="13">
        <f t="shared" si="24"/>
        <v>0</v>
      </c>
      <c r="BK12" s="13">
        <f t="shared" si="25"/>
        <v>10</v>
      </c>
      <c r="BL12" s="13">
        <f t="shared" si="26"/>
        <v>10</v>
      </c>
      <c r="BM12" s="13">
        <f t="shared" si="27"/>
        <v>0</v>
      </c>
      <c r="BN12" s="13">
        <f t="shared" si="28"/>
        <v>0</v>
      </c>
      <c r="BO12" s="13">
        <f t="shared" si="29"/>
        <v>0</v>
      </c>
      <c r="BP12" s="13">
        <f t="shared" si="30"/>
        <v>10</v>
      </c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5.75" x14ac:dyDescent="0.25">
      <c r="A13" s="69" t="s">
        <v>105</v>
      </c>
      <c r="B13" s="36" t="s">
        <v>137</v>
      </c>
      <c r="C13" s="2"/>
      <c r="D13" s="13"/>
      <c r="E13" s="13">
        <v>15</v>
      </c>
      <c r="F13" s="13">
        <v>15</v>
      </c>
      <c r="G13" s="13"/>
      <c r="H13" s="13"/>
      <c r="I13" s="13">
        <v>15</v>
      </c>
      <c r="J13" s="13"/>
      <c r="K13" s="13">
        <v>37.5</v>
      </c>
      <c r="L13" s="13"/>
      <c r="M13" s="13"/>
      <c r="N13" s="13"/>
      <c r="O13" s="13">
        <v>15</v>
      </c>
      <c r="P13" s="13"/>
      <c r="Q13" s="13"/>
      <c r="R13" s="13">
        <v>2.5</v>
      </c>
      <c r="S13" s="13"/>
      <c r="T13" s="13"/>
      <c r="U13" s="13">
        <v>15</v>
      </c>
      <c r="V13" s="13"/>
      <c r="W13" s="13">
        <v>37.5</v>
      </c>
      <c r="X13" s="13"/>
      <c r="Y13" s="13"/>
      <c r="Z13" s="13"/>
      <c r="AA13" s="13">
        <v>15</v>
      </c>
      <c r="AB13" s="13">
        <v>2.5</v>
      </c>
      <c r="AC13" s="13">
        <v>2.5</v>
      </c>
      <c r="AD13" s="13">
        <v>37.5</v>
      </c>
      <c r="AE13" s="13"/>
      <c r="AF13" s="13"/>
      <c r="AG13" s="13"/>
      <c r="AH13" s="4"/>
      <c r="AI13" s="80">
        <v>1</v>
      </c>
      <c r="AJ13" s="13">
        <v>4</v>
      </c>
      <c r="AK13" s="121">
        <f t="shared" si="0"/>
        <v>0</v>
      </c>
      <c r="AL13" s="13">
        <f t="shared" si="1"/>
        <v>0</v>
      </c>
      <c r="AM13" s="13">
        <f t="shared" si="31"/>
        <v>60</v>
      </c>
      <c r="AN13" s="13">
        <f t="shared" si="32"/>
        <v>60</v>
      </c>
      <c r="AO13" s="13">
        <f t="shared" si="3"/>
        <v>0</v>
      </c>
      <c r="AP13" s="13">
        <f t="shared" si="4"/>
        <v>0</v>
      </c>
      <c r="AQ13" s="13">
        <f t="shared" si="5"/>
        <v>60</v>
      </c>
      <c r="AR13" s="13">
        <f t="shared" si="6"/>
        <v>0</v>
      </c>
      <c r="AS13" s="13">
        <f t="shared" si="7"/>
        <v>150</v>
      </c>
      <c r="AT13" s="13">
        <f t="shared" si="8"/>
        <v>0</v>
      </c>
      <c r="AU13" s="13">
        <f t="shared" si="9"/>
        <v>0</v>
      </c>
      <c r="AV13" s="13">
        <f t="shared" si="10"/>
        <v>0</v>
      </c>
      <c r="AW13" s="13">
        <f t="shared" si="11"/>
        <v>60</v>
      </c>
      <c r="AX13" s="13">
        <f t="shared" si="12"/>
        <v>0</v>
      </c>
      <c r="AY13" s="13">
        <f t="shared" si="13"/>
        <v>0</v>
      </c>
      <c r="AZ13" s="13">
        <f t="shared" si="14"/>
        <v>10</v>
      </c>
      <c r="BA13" s="13">
        <f t="shared" si="15"/>
        <v>0</v>
      </c>
      <c r="BB13" s="13">
        <f t="shared" si="16"/>
        <v>0</v>
      </c>
      <c r="BC13" s="13">
        <f t="shared" si="17"/>
        <v>60</v>
      </c>
      <c r="BD13" s="13">
        <f t="shared" si="18"/>
        <v>0</v>
      </c>
      <c r="BE13" s="13">
        <f t="shared" si="19"/>
        <v>150</v>
      </c>
      <c r="BF13" s="13">
        <f t="shared" si="20"/>
        <v>0</v>
      </c>
      <c r="BG13" s="13">
        <f t="shared" si="21"/>
        <v>0</v>
      </c>
      <c r="BH13" s="13">
        <f t="shared" si="22"/>
        <v>0</v>
      </c>
      <c r="BI13" s="13">
        <f t="shared" si="23"/>
        <v>60</v>
      </c>
      <c r="BJ13" s="13">
        <f t="shared" si="24"/>
        <v>10</v>
      </c>
      <c r="BK13" s="13">
        <f t="shared" si="25"/>
        <v>10</v>
      </c>
      <c r="BL13" s="13">
        <f t="shared" si="26"/>
        <v>150</v>
      </c>
      <c r="BM13" s="13">
        <f t="shared" si="27"/>
        <v>0</v>
      </c>
      <c r="BN13" s="13">
        <f t="shared" si="28"/>
        <v>0</v>
      </c>
      <c r="BO13" s="13">
        <f t="shared" si="29"/>
        <v>0</v>
      </c>
      <c r="BP13" s="13">
        <f t="shared" si="30"/>
        <v>0</v>
      </c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5.75" x14ac:dyDescent="0.25">
      <c r="A14" s="69" t="s">
        <v>106</v>
      </c>
      <c r="B14" s="36" t="s">
        <v>107</v>
      </c>
      <c r="C14" s="2"/>
      <c r="D14" s="13"/>
      <c r="E14" s="13"/>
      <c r="F14" s="13">
        <v>2.5</v>
      </c>
      <c r="G14" s="13"/>
      <c r="H14" s="13">
        <v>2.5</v>
      </c>
      <c r="I14" s="13"/>
      <c r="J14" s="13"/>
      <c r="K14" s="13"/>
      <c r="L14" s="13"/>
      <c r="M14" s="13">
        <v>15</v>
      </c>
      <c r="N14" s="13"/>
      <c r="O14" s="13"/>
      <c r="P14" s="13"/>
      <c r="Q14" s="13"/>
      <c r="R14" s="13"/>
      <c r="S14" s="13"/>
      <c r="T14" s="13"/>
      <c r="U14" s="13"/>
      <c r="V14" s="13"/>
      <c r="W14" s="13">
        <v>15</v>
      </c>
      <c r="X14" s="13"/>
      <c r="Y14" s="13"/>
      <c r="Z14" s="13"/>
      <c r="AA14" s="13"/>
      <c r="AB14" s="13"/>
      <c r="AC14" s="13"/>
      <c r="AD14" s="13"/>
      <c r="AE14" s="13"/>
      <c r="AF14" s="13">
        <v>2.5</v>
      </c>
      <c r="AG14" s="13">
        <v>15</v>
      </c>
      <c r="AH14" s="4"/>
      <c r="AI14" s="80">
        <v>1</v>
      </c>
      <c r="AJ14" s="13">
        <v>2</v>
      </c>
      <c r="AK14" s="121">
        <f t="shared" si="0"/>
        <v>0</v>
      </c>
      <c r="AL14" s="13">
        <f t="shared" si="1"/>
        <v>0</v>
      </c>
      <c r="AM14" s="13">
        <f t="shared" si="31"/>
        <v>0</v>
      </c>
      <c r="AN14" s="13">
        <f t="shared" si="32"/>
        <v>5</v>
      </c>
      <c r="AO14" s="13">
        <f t="shared" si="3"/>
        <v>0</v>
      </c>
      <c r="AP14" s="13">
        <f t="shared" si="4"/>
        <v>5</v>
      </c>
      <c r="AQ14" s="13">
        <f t="shared" si="5"/>
        <v>0</v>
      </c>
      <c r="AR14" s="13">
        <f t="shared" si="6"/>
        <v>0</v>
      </c>
      <c r="AS14" s="13">
        <f t="shared" si="7"/>
        <v>0</v>
      </c>
      <c r="AT14" s="13">
        <f t="shared" si="8"/>
        <v>0</v>
      </c>
      <c r="AU14" s="13">
        <f t="shared" si="9"/>
        <v>30</v>
      </c>
      <c r="AV14" s="13">
        <f t="shared" si="10"/>
        <v>0</v>
      </c>
      <c r="AW14" s="13">
        <f t="shared" si="11"/>
        <v>0</v>
      </c>
      <c r="AX14" s="13">
        <f t="shared" si="12"/>
        <v>0</v>
      </c>
      <c r="AY14" s="13">
        <f t="shared" si="13"/>
        <v>0</v>
      </c>
      <c r="AZ14" s="13">
        <f t="shared" si="14"/>
        <v>0</v>
      </c>
      <c r="BA14" s="13">
        <f t="shared" si="15"/>
        <v>0</v>
      </c>
      <c r="BB14" s="13">
        <f t="shared" si="16"/>
        <v>0</v>
      </c>
      <c r="BC14" s="13">
        <f t="shared" si="17"/>
        <v>0</v>
      </c>
      <c r="BD14" s="13">
        <f t="shared" si="18"/>
        <v>0</v>
      </c>
      <c r="BE14" s="13">
        <f t="shared" si="19"/>
        <v>30</v>
      </c>
      <c r="BF14" s="13">
        <f t="shared" si="20"/>
        <v>0</v>
      </c>
      <c r="BG14" s="13">
        <f t="shared" si="21"/>
        <v>0</v>
      </c>
      <c r="BH14" s="13">
        <f t="shared" si="22"/>
        <v>0</v>
      </c>
      <c r="BI14" s="13">
        <f t="shared" si="23"/>
        <v>0</v>
      </c>
      <c r="BJ14" s="13">
        <f t="shared" si="24"/>
        <v>0</v>
      </c>
      <c r="BK14" s="13">
        <f t="shared" si="25"/>
        <v>0</v>
      </c>
      <c r="BL14" s="13">
        <f t="shared" si="26"/>
        <v>0</v>
      </c>
      <c r="BM14" s="13">
        <f t="shared" si="27"/>
        <v>0</v>
      </c>
      <c r="BN14" s="13">
        <f t="shared" si="28"/>
        <v>5</v>
      </c>
      <c r="BO14" s="13">
        <f t="shared" si="29"/>
        <v>30</v>
      </c>
      <c r="BP14" s="13">
        <f t="shared" si="30"/>
        <v>0</v>
      </c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5.75" x14ac:dyDescent="0.25">
      <c r="A15" s="69" t="s">
        <v>108</v>
      </c>
      <c r="B15" s="36"/>
      <c r="C15" s="2"/>
      <c r="D15" s="13"/>
      <c r="E15" s="13"/>
      <c r="F15" s="13"/>
      <c r="G15" s="13"/>
      <c r="H15" s="13"/>
      <c r="I15" s="13"/>
      <c r="J15" s="13"/>
      <c r="K15" s="13"/>
      <c r="L15" s="13">
        <v>15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4"/>
      <c r="AI15" s="80">
        <v>3</v>
      </c>
      <c r="AJ15" s="13">
        <v>4</v>
      </c>
      <c r="AK15" s="121">
        <f t="shared" si="0"/>
        <v>0</v>
      </c>
      <c r="AL15" s="13">
        <f t="shared" si="1"/>
        <v>0</v>
      </c>
      <c r="AM15" s="13">
        <f t="shared" si="31"/>
        <v>0</v>
      </c>
      <c r="AN15" s="13">
        <f t="shared" si="32"/>
        <v>0</v>
      </c>
      <c r="AO15" s="13">
        <f t="shared" si="3"/>
        <v>0</v>
      </c>
      <c r="AP15" s="13">
        <f t="shared" si="4"/>
        <v>0</v>
      </c>
      <c r="AQ15" s="13">
        <f t="shared" si="5"/>
        <v>0</v>
      </c>
      <c r="AR15" s="13">
        <f t="shared" si="6"/>
        <v>0</v>
      </c>
      <c r="AS15" s="13">
        <f t="shared" si="7"/>
        <v>0</v>
      </c>
      <c r="AT15" s="13">
        <f t="shared" si="8"/>
        <v>60</v>
      </c>
      <c r="AU15" s="13">
        <f t="shared" si="9"/>
        <v>0</v>
      </c>
      <c r="AV15" s="13">
        <f t="shared" si="10"/>
        <v>0</v>
      </c>
      <c r="AW15" s="13">
        <f t="shared" si="11"/>
        <v>0</v>
      </c>
      <c r="AX15" s="13">
        <f t="shared" si="12"/>
        <v>0</v>
      </c>
      <c r="AY15" s="13">
        <f t="shared" si="13"/>
        <v>0</v>
      </c>
      <c r="AZ15" s="13">
        <f t="shared" si="14"/>
        <v>0</v>
      </c>
      <c r="BA15" s="13">
        <f t="shared" si="15"/>
        <v>0</v>
      </c>
      <c r="BB15" s="13">
        <f t="shared" si="16"/>
        <v>0</v>
      </c>
      <c r="BC15" s="13">
        <f t="shared" si="17"/>
        <v>0</v>
      </c>
      <c r="BD15" s="13">
        <f t="shared" si="18"/>
        <v>0</v>
      </c>
      <c r="BE15" s="13">
        <f t="shared" si="19"/>
        <v>0</v>
      </c>
      <c r="BF15" s="13">
        <f t="shared" si="20"/>
        <v>0</v>
      </c>
      <c r="BG15" s="13">
        <f t="shared" si="21"/>
        <v>0</v>
      </c>
      <c r="BH15" s="13">
        <f t="shared" si="22"/>
        <v>0</v>
      </c>
      <c r="BI15" s="13">
        <f t="shared" si="23"/>
        <v>0</v>
      </c>
      <c r="BJ15" s="13">
        <f t="shared" si="24"/>
        <v>0</v>
      </c>
      <c r="BK15" s="13">
        <f t="shared" si="25"/>
        <v>0</v>
      </c>
      <c r="BL15" s="13">
        <f t="shared" si="26"/>
        <v>0</v>
      </c>
      <c r="BM15" s="13">
        <f t="shared" si="27"/>
        <v>0</v>
      </c>
      <c r="BN15" s="13">
        <f t="shared" si="28"/>
        <v>0</v>
      </c>
      <c r="BO15" s="13">
        <f t="shared" si="29"/>
        <v>0</v>
      </c>
      <c r="BP15" s="13">
        <f t="shared" si="30"/>
        <v>0</v>
      </c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x14ac:dyDescent="0.25">
      <c r="A16" s="69" t="s">
        <v>109</v>
      </c>
      <c r="B16" s="36" t="s">
        <v>110</v>
      </c>
      <c r="C16" s="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>
        <v>2.5</v>
      </c>
      <c r="Y16" s="13">
        <v>2.5</v>
      </c>
      <c r="Z16" s="13"/>
      <c r="AA16" s="13"/>
      <c r="AB16" s="13"/>
      <c r="AC16" s="13"/>
      <c r="AD16" s="13"/>
      <c r="AE16" s="13"/>
      <c r="AF16" s="13"/>
      <c r="AG16" s="13"/>
      <c r="AH16" s="4"/>
      <c r="AI16" s="80">
        <v>3</v>
      </c>
      <c r="AJ16" s="13">
        <v>5</v>
      </c>
      <c r="AK16" s="121">
        <f t="shared" si="0"/>
        <v>0</v>
      </c>
      <c r="AL16" s="13">
        <f t="shared" si="1"/>
        <v>0</v>
      </c>
      <c r="AM16" s="13">
        <f t="shared" si="31"/>
        <v>0</v>
      </c>
      <c r="AN16" s="13">
        <f t="shared" si="32"/>
        <v>0</v>
      </c>
      <c r="AO16" s="13">
        <f t="shared" si="3"/>
        <v>0</v>
      </c>
      <c r="AP16" s="13">
        <f t="shared" si="4"/>
        <v>0</v>
      </c>
      <c r="AQ16" s="13">
        <f t="shared" si="5"/>
        <v>0</v>
      </c>
      <c r="AR16" s="13">
        <f t="shared" si="6"/>
        <v>0</v>
      </c>
      <c r="AS16" s="13">
        <f t="shared" si="7"/>
        <v>0</v>
      </c>
      <c r="AT16" s="13">
        <f t="shared" si="8"/>
        <v>0</v>
      </c>
      <c r="AU16" s="13">
        <f t="shared" si="9"/>
        <v>0</v>
      </c>
      <c r="AV16" s="13">
        <f t="shared" si="10"/>
        <v>0</v>
      </c>
      <c r="AW16" s="13">
        <f t="shared" si="11"/>
        <v>0</v>
      </c>
      <c r="AX16" s="13">
        <f t="shared" si="12"/>
        <v>0</v>
      </c>
      <c r="AY16" s="13">
        <f t="shared" si="13"/>
        <v>0</v>
      </c>
      <c r="AZ16" s="13">
        <f t="shared" si="14"/>
        <v>0</v>
      </c>
      <c r="BA16" s="13">
        <f t="shared" si="15"/>
        <v>0</v>
      </c>
      <c r="BB16" s="13">
        <f t="shared" si="16"/>
        <v>0</v>
      </c>
      <c r="BC16" s="13">
        <f t="shared" si="17"/>
        <v>0</v>
      </c>
      <c r="BD16" s="13">
        <f t="shared" si="18"/>
        <v>0</v>
      </c>
      <c r="BE16" s="13">
        <f t="shared" si="19"/>
        <v>0</v>
      </c>
      <c r="BF16" s="13">
        <f t="shared" si="20"/>
        <v>12.5</v>
      </c>
      <c r="BG16" s="13">
        <f t="shared" si="21"/>
        <v>12.5</v>
      </c>
      <c r="BH16" s="13">
        <f t="shared" si="22"/>
        <v>0</v>
      </c>
      <c r="BI16" s="13">
        <f t="shared" si="23"/>
        <v>0</v>
      </c>
      <c r="BJ16" s="13">
        <f t="shared" si="24"/>
        <v>0</v>
      </c>
      <c r="BK16" s="13">
        <f t="shared" si="25"/>
        <v>0</v>
      </c>
      <c r="BL16" s="13">
        <f t="shared" si="26"/>
        <v>0</v>
      </c>
      <c r="BM16" s="13">
        <f t="shared" si="27"/>
        <v>0</v>
      </c>
      <c r="BN16" s="13">
        <f t="shared" si="28"/>
        <v>0</v>
      </c>
      <c r="BO16" s="13">
        <f t="shared" si="29"/>
        <v>0</v>
      </c>
      <c r="BP16" s="13">
        <f t="shared" si="30"/>
        <v>0</v>
      </c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.75" x14ac:dyDescent="0.25">
      <c r="A17" s="69" t="s">
        <v>111</v>
      </c>
      <c r="B17" s="36" t="s">
        <v>112</v>
      </c>
      <c r="C17" s="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2.5</v>
      </c>
      <c r="Z17" s="13"/>
      <c r="AA17" s="13"/>
      <c r="AB17" s="13"/>
      <c r="AC17" s="13"/>
      <c r="AD17" s="13"/>
      <c r="AE17" s="13"/>
      <c r="AF17" s="13"/>
      <c r="AG17" s="13"/>
      <c r="AH17" s="4"/>
      <c r="AI17" s="80">
        <v>1</v>
      </c>
      <c r="AJ17" s="13">
        <v>4</v>
      </c>
      <c r="AK17" s="121">
        <f t="shared" si="0"/>
        <v>0</v>
      </c>
      <c r="AL17" s="13">
        <f t="shared" si="1"/>
        <v>0</v>
      </c>
      <c r="AM17" s="13">
        <f t="shared" si="31"/>
        <v>0</v>
      </c>
      <c r="AN17" s="13">
        <f t="shared" si="32"/>
        <v>0</v>
      </c>
      <c r="AO17" s="13">
        <f t="shared" si="3"/>
        <v>0</v>
      </c>
      <c r="AP17" s="13">
        <f t="shared" si="4"/>
        <v>0</v>
      </c>
      <c r="AQ17" s="13">
        <f t="shared" si="5"/>
        <v>0</v>
      </c>
      <c r="AR17" s="13">
        <f t="shared" si="6"/>
        <v>0</v>
      </c>
      <c r="AS17" s="13">
        <f t="shared" si="7"/>
        <v>0</v>
      </c>
      <c r="AT17" s="13">
        <f t="shared" si="8"/>
        <v>0</v>
      </c>
      <c r="AU17" s="13">
        <f t="shared" si="9"/>
        <v>0</v>
      </c>
      <c r="AV17" s="13">
        <f t="shared" si="10"/>
        <v>0</v>
      </c>
      <c r="AW17" s="13">
        <f t="shared" si="11"/>
        <v>0</v>
      </c>
      <c r="AX17" s="13">
        <f t="shared" si="12"/>
        <v>0</v>
      </c>
      <c r="AY17" s="13">
        <f t="shared" si="13"/>
        <v>0</v>
      </c>
      <c r="AZ17" s="13">
        <f t="shared" si="14"/>
        <v>0</v>
      </c>
      <c r="BA17" s="13">
        <f t="shared" si="15"/>
        <v>0</v>
      </c>
      <c r="BB17" s="13">
        <f t="shared" si="16"/>
        <v>0</v>
      </c>
      <c r="BC17" s="13">
        <f t="shared" si="17"/>
        <v>0</v>
      </c>
      <c r="BD17" s="13">
        <f t="shared" si="18"/>
        <v>0</v>
      </c>
      <c r="BE17" s="13">
        <f t="shared" si="19"/>
        <v>0</v>
      </c>
      <c r="BF17" s="13">
        <f t="shared" si="20"/>
        <v>0</v>
      </c>
      <c r="BG17" s="13">
        <f t="shared" si="21"/>
        <v>10</v>
      </c>
      <c r="BH17" s="13">
        <f t="shared" si="22"/>
        <v>0</v>
      </c>
      <c r="BI17" s="13">
        <f t="shared" si="23"/>
        <v>0</v>
      </c>
      <c r="BJ17" s="13">
        <f t="shared" si="24"/>
        <v>0</v>
      </c>
      <c r="BK17" s="13">
        <f t="shared" si="25"/>
        <v>0</v>
      </c>
      <c r="BL17" s="13">
        <f t="shared" si="26"/>
        <v>0</v>
      </c>
      <c r="BM17" s="13">
        <f t="shared" si="27"/>
        <v>0</v>
      </c>
      <c r="BN17" s="13">
        <f t="shared" si="28"/>
        <v>0</v>
      </c>
      <c r="BO17" s="13">
        <f t="shared" si="29"/>
        <v>0</v>
      </c>
      <c r="BP17" s="13">
        <f t="shared" si="30"/>
        <v>0</v>
      </c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5.75" x14ac:dyDescent="0.25">
      <c r="A18" s="69" t="s">
        <v>113</v>
      </c>
      <c r="B18" s="36" t="s">
        <v>114</v>
      </c>
      <c r="C18" s="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15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15</v>
      </c>
      <c r="AB18" s="13"/>
      <c r="AC18" s="13"/>
      <c r="AD18" s="13"/>
      <c r="AE18" s="13"/>
      <c r="AF18" s="13"/>
      <c r="AG18" s="13"/>
      <c r="AH18" s="4"/>
      <c r="AI18" s="80">
        <v>5</v>
      </c>
      <c r="AJ18" s="13">
        <v>5</v>
      </c>
      <c r="AK18" s="121">
        <f t="shared" si="0"/>
        <v>0</v>
      </c>
      <c r="AL18" s="13">
        <f t="shared" si="1"/>
        <v>0</v>
      </c>
      <c r="AM18" s="13">
        <f t="shared" si="31"/>
        <v>0</v>
      </c>
      <c r="AN18" s="13">
        <f t="shared" si="32"/>
        <v>0</v>
      </c>
      <c r="AO18" s="13">
        <f t="shared" si="3"/>
        <v>0</v>
      </c>
      <c r="AP18" s="13">
        <f t="shared" si="4"/>
        <v>0</v>
      </c>
      <c r="AQ18" s="13">
        <f t="shared" si="5"/>
        <v>0</v>
      </c>
      <c r="AR18" s="13">
        <f t="shared" si="6"/>
        <v>0</v>
      </c>
      <c r="AS18" s="13">
        <f t="shared" si="7"/>
        <v>0</v>
      </c>
      <c r="AT18" s="13">
        <f t="shared" si="8"/>
        <v>0</v>
      </c>
      <c r="AU18" s="13">
        <f t="shared" si="9"/>
        <v>0</v>
      </c>
      <c r="AV18" s="13">
        <f t="shared" si="10"/>
        <v>75</v>
      </c>
      <c r="AW18" s="13">
        <f t="shared" si="11"/>
        <v>0</v>
      </c>
      <c r="AX18" s="13">
        <f t="shared" si="12"/>
        <v>0</v>
      </c>
      <c r="AY18" s="13">
        <f t="shared" si="13"/>
        <v>0</v>
      </c>
      <c r="AZ18" s="13">
        <f t="shared" si="14"/>
        <v>0</v>
      </c>
      <c r="BA18" s="13">
        <f t="shared" si="15"/>
        <v>0</v>
      </c>
      <c r="BB18" s="13">
        <f t="shared" si="16"/>
        <v>0</v>
      </c>
      <c r="BC18" s="13">
        <f t="shared" si="17"/>
        <v>0</v>
      </c>
      <c r="BD18" s="13">
        <f t="shared" si="18"/>
        <v>0</v>
      </c>
      <c r="BE18" s="13">
        <f t="shared" si="19"/>
        <v>0</v>
      </c>
      <c r="BF18" s="13">
        <f t="shared" si="20"/>
        <v>0</v>
      </c>
      <c r="BG18" s="13">
        <f t="shared" si="21"/>
        <v>0</v>
      </c>
      <c r="BH18" s="13">
        <f t="shared" si="22"/>
        <v>0</v>
      </c>
      <c r="BI18" s="13">
        <f t="shared" si="23"/>
        <v>75</v>
      </c>
      <c r="BJ18" s="13">
        <f t="shared" si="24"/>
        <v>0</v>
      </c>
      <c r="BK18" s="13">
        <f t="shared" si="25"/>
        <v>0</v>
      </c>
      <c r="BL18" s="13">
        <f t="shared" si="26"/>
        <v>0</v>
      </c>
      <c r="BM18" s="13">
        <f t="shared" si="27"/>
        <v>0</v>
      </c>
      <c r="BN18" s="13">
        <f t="shared" si="28"/>
        <v>0</v>
      </c>
      <c r="BO18" s="13">
        <f t="shared" si="29"/>
        <v>0</v>
      </c>
      <c r="BP18" s="13">
        <f t="shared" si="30"/>
        <v>0</v>
      </c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5.75" x14ac:dyDescent="0.25">
      <c r="A19" s="69" t="s">
        <v>115</v>
      </c>
      <c r="B19" s="36" t="s">
        <v>116</v>
      </c>
      <c r="C19" s="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>
        <v>15</v>
      </c>
      <c r="AB19" s="13"/>
      <c r="AC19" s="13"/>
      <c r="AD19" s="13"/>
      <c r="AE19" s="13"/>
      <c r="AF19" s="13"/>
      <c r="AG19" s="13"/>
      <c r="AH19" s="4"/>
      <c r="AI19" s="80">
        <v>3</v>
      </c>
      <c r="AJ19" s="13">
        <v>4</v>
      </c>
      <c r="AK19" s="121">
        <f t="shared" si="0"/>
        <v>0</v>
      </c>
      <c r="AL19" s="13">
        <f t="shared" si="1"/>
        <v>0</v>
      </c>
      <c r="AM19" s="13">
        <f t="shared" si="31"/>
        <v>0</v>
      </c>
      <c r="AN19" s="13">
        <f t="shared" si="32"/>
        <v>0</v>
      </c>
      <c r="AO19" s="13">
        <f t="shared" si="3"/>
        <v>0</v>
      </c>
      <c r="AP19" s="13">
        <f t="shared" si="4"/>
        <v>0</v>
      </c>
      <c r="AQ19" s="13">
        <f t="shared" si="5"/>
        <v>0</v>
      </c>
      <c r="AR19" s="13">
        <f t="shared" si="6"/>
        <v>0</v>
      </c>
      <c r="AS19" s="13">
        <f t="shared" si="7"/>
        <v>0</v>
      </c>
      <c r="AT19" s="13">
        <f t="shared" si="8"/>
        <v>0</v>
      </c>
      <c r="AU19" s="13">
        <f t="shared" si="9"/>
        <v>0</v>
      </c>
      <c r="AV19" s="13">
        <f t="shared" si="10"/>
        <v>0</v>
      </c>
      <c r="AW19" s="13">
        <f t="shared" si="11"/>
        <v>0</v>
      </c>
      <c r="AX19" s="13">
        <f t="shared" si="12"/>
        <v>0</v>
      </c>
      <c r="AY19" s="13">
        <f t="shared" si="13"/>
        <v>0</v>
      </c>
      <c r="AZ19" s="13">
        <f t="shared" si="14"/>
        <v>0</v>
      </c>
      <c r="BA19" s="13">
        <f t="shared" si="15"/>
        <v>0</v>
      </c>
      <c r="BB19" s="13">
        <f t="shared" si="16"/>
        <v>0</v>
      </c>
      <c r="BC19" s="13">
        <f t="shared" si="17"/>
        <v>0</v>
      </c>
      <c r="BD19" s="13">
        <f t="shared" si="18"/>
        <v>0</v>
      </c>
      <c r="BE19" s="13">
        <f t="shared" si="19"/>
        <v>0</v>
      </c>
      <c r="BF19" s="13">
        <f t="shared" si="20"/>
        <v>0</v>
      </c>
      <c r="BG19" s="13">
        <f t="shared" si="21"/>
        <v>0</v>
      </c>
      <c r="BH19" s="13">
        <f t="shared" si="22"/>
        <v>0</v>
      </c>
      <c r="BI19" s="13">
        <f t="shared" si="23"/>
        <v>60</v>
      </c>
      <c r="BJ19" s="13">
        <f t="shared" si="24"/>
        <v>0</v>
      </c>
      <c r="BK19" s="13">
        <f t="shared" si="25"/>
        <v>0</v>
      </c>
      <c r="BL19" s="13">
        <f t="shared" si="26"/>
        <v>0</v>
      </c>
      <c r="BM19" s="13">
        <f t="shared" si="27"/>
        <v>0</v>
      </c>
      <c r="BN19" s="13">
        <f t="shared" si="28"/>
        <v>0</v>
      </c>
      <c r="BO19" s="13">
        <f t="shared" si="29"/>
        <v>0</v>
      </c>
      <c r="BP19" s="13">
        <f t="shared" si="30"/>
        <v>0</v>
      </c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5.75" x14ac:dyDescent="0.25">
      <c r="A20" s="69" t="s">
        <v>117</v>
      </c>
      <c r="B20" s="36" t="s">
        <v>118</v>
      </c>
      <c r="C20" s="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37.5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4"/>
      <c r="AI20" s="80">
        <v>3</v>
      </c>
      <c r="AJ20" s="13">
        <v>5</v>
      </c>
      <c r="AK20" s="121">
        <f t="shared" si="0"/>
        <v>0</v>
      </c>
      <c r="AL20" s="13">
        <f t="shared" si="1"/>
        <v>0</v>
      </c>
      <c r="AM20" s="13">
        <f t="shared" si="31"/>
        <v>0</v>
      </c>
      <c r="AN20" s="13">
        <f t="shared" si="32"/>
        <v>0</v>
      </c>
      <c r="AO20" s="13">
        <f t="shared" si="3"/>
        <v>0</v>
      </c>
      <c r="AP20" s="13">
        <f t="shared" si="4"/>
        <v>0</v>
      </c>
      <c r="AQ20" s="13">
        <f t="shared" si="5"/>
        <v>0</v>
      </c>
      <c r="AR20" s="13">
        <f t="shared" si="6"/>
        <v>0</v>
      </c>
      <c r="AS20" s="13">
        <f t="shared" si="7"/>
        <v>0</v>
      </c>
      <c r="AT20" s="13">
        <f t="shared" si="8"/>
        <v>0</v>
      </c>
      <c r="AU20" s="13">
        <f t="shared" si="9"/>
        <v>0</v>
      </c>
      <c r="AV20" s="13">
        <f t="shared" si="10"/>
        <v>0</v>
      </c>
      <c r="AW20" s="13">
        <f t="shared" si="11"/>
        <v>0</v>
      </c>
      <c r="AX20" s="13">
        <f t="shared" si="12"/>
        <v>0</v>
      </c>
      <c r="AY20" s="13">
        <f t="shared" si="13"/>
        <v>0</v>
      </c>
      <c r="AZ20" s="13">
        <f t="shared" si="14"/>
        <v>0</v>
      </c>
      <c r="BA20" s="13">
        <f t="shared" si="15"/>
        <v>0</v>
      </c>
      <c r="BB20" s="13">
        <f t="shared" si="16"/>
        <v>187.5</v>
      </c>
      <c r="BC20" s="13">
        <f t="shared" si="17"/>
        <v>0</v>
      </c>
      <c r="BD20" s="13">
        <f t="shared" si="18"/>
        <v>0</v>
      </c>
      <c r="BE20" s="13">
        <f t="shared" si="19"/>
        <v>0</v>
      </c>
      <c r="BF20" s="13">
        <f t="shared" si="20"/>
        <v>0</v>
      </c>
      <c r="BG20" s="13">
        <f t="shared" si="21"/>
        <v>0</v>
      </c>
      <c r="BH20" s="13">
        <f t="shared" si="22"/>
        <v>0</v>
      </c>
      <c r="BI20" s="13">
        <f t="shared" si="23"/>
        <v>0</v>
      </c>
      <c r="BJ20" s="13">
        <f t="shared" si="24"/>
        <v>0</v>
      </c>
      <c r="BK20" s="13">
        <f t="shared" si="25"/>
        <v>0</v>
      </c>
      <c r="BL20" s="13">
        <f t="shared" si="26"/>
        <v>0</v>
      </c>
      <c r="BM20" s="13">
        <f t="shared" si="27"/>
        <v>0</v>
      </c>
      <c r="BN20" s="13">
        <f t="shared" si="28"/>
        <v>0</v>
      </c>
      <c r="BO20" s="13">
        <f t="shared" si="29"/>
        <v>0</v>
      </c>
      <c r="BP20" s="13">
        <f t="shared" si="30"/>
        <v>0</v>
      </c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5.75" x14ac:dyDescent="0.25">
      <c r="A21" s="69" t="s">
        <v>119</v>
      </c>
      <c r="B21" s="36" t="s">
        <v>120</v>
      </c>
      <c r="C21" s="2"/>
      <c r="D21" s="13"/>
      <c r="E21" s="13"/>
      <c r="F21" s="13"/>
      <c r="G21" s="13"/>
      <c r="H21" s="13"/>
      <c r="I21" s="13"/>
      <c r="J21" s="13"/>
      <c r="K21" s="13"/>
      <c r="L21" s="13"/>
      <c r="M21" s="13">
        <v>2.5</v>
      </c>
      <c r="N21" s="13"/>
      <c r="O21" s="13">
        <v>37.5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>
        <v>37.5</v>
      </c>
      <c r="AE21" s="13"/>
      <c r="AF21" s="13"/>
      <c r="AG21" s="13">
        <v>2.5</v>
      </c>
      <c r="AH21" s="4"/>
      <c r="AI21" s="80">
        <v>1</v>
      </c>
      <c r="AJ21" s="13">
        <v>5</v>
      </c>
      <c r="AK21" s="121">
        <f t="shared" si="0"/>
        <v>0</v>
      </c>
      <c r="AL21" s="13">
        <f t="shared" si="1"/>
        <v>0</v>
      </c>
      <c r="AM21" s="13">
        <f t="shared" si="31"/>
        <v>0</v>
      </c>
      <c r="AN21" s="13">
        <f t="shared" si="32"/>
        <v>0</v>
      </c>
      <c r="AO21" s="13">
        <f t="shared" si="3"/>
        <v>0</v>
      </c>
      <c r="AP21" s="13">
        <f t="shared" si="4"/>
        <v>0</v>
      </c>
      <c r="AQ21" s="13">
        <f t="shared" si="5"/>
        <v>0</v>
      </c>
      <c r="AR21" s="13">
        <f t="shared" si="6"/>
        <v>0</v>
      </c>
      <c r="AS21" s="13">
        <f t="shared" si="7"/>
        <v>0</v>
      </c>
      <c r="AT21" s="13">
        <f t="shared" si="8"/>
        <v>0</v>
      </c>
      <c r="AU21" s="13">
        <f t="shared" si="9"/>
        <v>12.5</v>
      </c>
      <c r="AV21" s="13">
        <f t="shared" si="10"/>
        <v>0</v>
      </c>
      <c r="AW21" s="13">
        <f t="shared" si="11"/>
        <v>187.5</v>
      </c>
      <c r="AX21" s="13">
        <f t="shared" si="12"/>
        <v>0</v>
      </c>
      <c r="AY21" s="13">
        <f t="shared" si="13"/>
        <v>0</v>
      </c>
      <c r="AZ21" s="13">
        <f t="shared" si="14"/>
        <v>0</v>
      </c>
      <c r="BA21" s="13">
        <f t="shared" si="15"/>
        <v>0</v>
      </c>
      <c r="BB21" s="13">
        <f t="shared" si="16"/>
        <v>0</v>
      </c>
      <c r="BC21" s="13">
        <f t="shared" si="17"/>
        <v>0</v>
      </c>
      <c r="BD21" s="13">
        <f t="shared" si="18"/>
        <v>0</v>
      </c>
      <c r="BE21" s="13">
        <f t="shared" si="19"/>
        <v>0</v>
      </c>
      <c r="BF21" s="13">
        <f t="shared" si="20"/>
        <v>0</v>
      </c>
      <c r="BG21" s="13">
        <f t="shared" si="21"/>
        <v>0</v>
      </c>
      <c r="BH21" s="13">
        <f t="shared" si="22"/>
        <v>0</v>
      </c>
      <c r="BI21" s="13">
        <f t="shared" si="23"/>
        <v>0</v>
      </c>
      <c r="BJ21" s="13">
        <f t="shared" si="24"/>
        <v>0</v>
      </c>
      <c r="BK21" s="13">
        <f t="shared" si="25"/>
        <v>0</v>
      </c>
      <c r="BL21" s="13">
        <f t="shared" si="26"/>
        <v>187.5</v>
      </c>
      <c r="BM21" s="13">
        <f t="shared" si="27"/>
        <v>0</v>
      </c>
      <c r="BN21" s="13">
        <f t="shared" si="28"/>
        <v>0</v>
      </c>
      <c r="BO21" s="13">
        <f t="shared" si="29"/>
        <v>12.5</v>
      </c>
      <c r="BP21" s="13">
        <f t="shared" si="30"/>
        <v>0</v>
      </c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5.75" x14ac:dyDescent="0.25">
      <c r="A22" s="69" t="s">
        <v>121</v>
      </c>
      <c r="B22" s="36" t="s">
        <v>138</v>
      </c>
      <c r="C22" s="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v>2.5</v>
      </c>
      <c r="AH22" s="4"/>
      <c r="AI22" s="80">
        <v>1</v>
      </c>
      <c r="AJ22" s="13">
        <v>1</v>
      </c>
      <c r="AK22" s="121">
        <f t="shared" si="0"/>
        <v>0</v>
      </c>
      <c r="AL22" s="13">
        <f t="shared" si="1"/>
        <v>0</v>
      </c>
      <c r="AM22" s="13">
        <f t="shared" si="31"/>
        <v>0</v>
      </c>
      <c r="AN22" s="13">
        <f t="shared" si="32"/>
        <v>0</v>
      </c>
      <c r="AO22" s="13">
        <f t="shared" si="3"/>
        <v>0</v>
      </c>
      <c r="AP22" s="13">
        <f t="shared" si="4"/>
        <v>0</v>
      </c>
      <c r="AQ22" s="13">
        <f t="shared" si="5"/>
        <v>0</v>
      </c>
      <c r="AR22" s="13">
        <f t="shared" si="6"/>
        <v>0</v>
      </c>
      <c r="AS22" s="13">
        <f t="shared" si="7"/>
        <v>0</v>
      </c>
      <c r="AT22" s="13">
        <f t="shared" si="8"/>
        <v>0</v>
      </c>
      <c r="AU22" s="13">
        <f t="shared" si="9"/>
        <v>0</v>
      </c>
      <c r="AV22" s="13">
        <f t="shared" si="10"/>
        <v>0</v>
      </c>
      <c r="AW22" s="13">
        <f t="shared" si="11"/>
        <v>0</v>
      </c>
      <c r="AX22" s="13">
        <f t="shared" si="12"/>
        <v>0</v>
      </c>
      <c r="AY22" s="13">
        <f t="shared" si="13"/>
        <v>0</v>
      </c>
      <c r="AZ22" s="13">
        <f t="shared" si="14"/>
        <v>0</v>
      </c>
      <c r="BA22" s="13">
        <f t="shared" si="15"/>
        <v>0</v>
      </c>
      <c r="BB22" s="13">
        <f t="shared" si="16"/>
        <v>0</v>
      </c>
      <c r="BC22" s="13">
        <f t="shared" si="17"/>
        <v>0</v>
      </c>
      <c r="BD22" s="13">
        <f t="shared" si="18"/>
        <v>0</v>
      </c>
      <c r="BE22" s="13">
        <f t="shared" si="19"/>
        <v>0</v>
      </c>
      <c r="BF22" s="13">
        <f t="shared" si="20"/>
        <v>0</v>
      </c>
      <c r="BG22" s="13">
        <f t="shared" si="21"/>
        <v>0</v>
      </c>
      <c r="BH22" s="13">
        <f t="shared" si="22"/>
        <v>0</v>
      </c>
      <c r="BI22" s="13">
        <f t="shared" si="23"/>
        <v>0</v>
      </c>
      <c r="BJ22" s="13">
        <f t="shared" si="24"/>
        <v>0</v>
      </c>
      <c r="BK22" s="13">
        <f t="shared" si="25"/>
        <v>0</v>
      </c>
      <c r="BL22" s="13">
        <f t="shared" si="26"/>
        <v>0</v>
      </c>
      <c r="BM22" s="13">
        <f t="shared" si="27"/>
        <v>0</v>
      </c>
      <c r="BN22" s="13">
        <f t="shared" si="28"/>
        <v>0</v>
      </c>
      <c r="BO22" s="13">
        <f t="shared" si="29"/>
        <v>2.5</v>
      </c>
      <c r="BP22" s="13">
        <f t="shared" si="30"/>
        <v>0</v>
      </c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5.75" x14ac:dyDescent="0.25">
      <c r="A23" s="69" t="s">
        <v>122</v>
      </c>
      <c r="B23" s="36" t="s">
        <v>123</v>
      </c>
      <c r="C23" s="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>
        <v>15</v>
      </c>
      <c r="AH23" s="4"/>
      <c r="AI23" s="80">
        <v>1</v>
      </c>
      <c r="AJ23" s="13">
        <v>1</v>
      </c>
      <c r="AK23" s="121">
        <f t="shared" si="0"/>
        <v>0</v>
      </c>
      <c r="AL23" s="13">
        <f t="shared" si="1"/>
        <v>0</v>
      </c>
      <c r="AM23" s="13">
        <f t="shared" si="31"/>
        <v>0</v>
      </c>
      <c r="AN23" s="13">
        <f t="shared" si="32"/>
        <v>0</v>
      </c>
      <c r="AO23" s="13">
        <f t="shared" si="3"/>
        <v>0</v>
      </c>
      <c r="AP23" s="13">
        <f t="shared" si="4"/>
        <v>0</v>
      </c>
      <c r="AQ23" s="13">
        <f t="shared" si="5"/>
        <v>0</v>
      </c>
      <c r="AR23" s="13">
        <f t="shared" si="6"/>
        <v>0</v>
      </c>
      <c r="AS23" s="13">
        <f t="shared" si="7"/>
        <v>0</v>
      </c>
      <c r="AT23" s="13">
        <f t="shared" si="8"/>
        <v>0</v>
      </c>
      <c r="AU23" s="13">
        <f t="shared" si="9"/>
        <v>0</v>
      </c>
      <c r="AV23" s="13">
        <f t="shared" si="10"/>
        <v>0</v>
      </c>
      <c r="AW23" s="13">
        <f t="shared" si="11"/>
        <v>0</v>
      </c>
      <c r="AX23" s="13">
        <f t="shared" si="12"/>
        <v>0</v>
      </c>
      <c r="AY23" s="13">
        <f t="shared" si="13"/>
        <v>0</v>
      </c>
      <c r="AZ23" s="13">
        <f t="shared" si="14"/>
        <v>0</v>
      </c>
      <c r="BA23" s="13">
        <f t="shared" si="15"/>
        <v>0</v>
      </c>
      <c r="BB23" s="13">
        <f t="shared" si="16"/>
        <v>0</v>
      </c>
      <c r="BC23" s="13">
        <f t="shared" si="17"/>
        <v>0</v>
      </c>
      <c r="BD23" s="13">
        <f t="shared" si="18"/>
        <v>0</v>
      </c>
      <c r="BE23" s="13">
        <f t="shared" si="19"/>
        <v>0</v>
      </c>
      <c r="BF23" s="13">
        <f t="shared" si="20"/>
        <v>0</v>
      </c>
      <c r="BG23" s="13">
        <f t="shared" si="21"/>
        <v>0</v>
      </c>
      <c r="BH23" s="13">
        <f t="shared" si="22"/>
        <v>0</v>
      </c>
      <c r="BI23" s="13">
        <f t="shared" si="23"/>
        <v>0</v>
      </c>
      <c r="BJ23" s="13">
        <f t="shared" si="24"/>
        <v>0</v>
      </c>
      <c r="BK23" s="13">
        <f t="shared" si="25"/>
        <v>0</v>
      </c>
      <c r="BL23" s="13">
        <f t="shared" si="26"/>
        <v>0</v>
      </c>
      <c r="BM23" s="13">
        <f t="shared" si="27"/>
        <v>0</v>
      </c>
      <c r="BN23" s="13">
        <f t="shared" si="28"/>
        <v>0</v>
      </c>
      <c r="BO23" s="13">
        <f t="shared" si="29"/>
        <v>15</v>
      </c>
      <c r="BP23" s="13">
        <f t="shared" si="30"/>
        <v>0</v>
      </c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.75" x14ac:dyDescent="0.25">
      <c r="A24" s="69" t="s">
        <v>124</v>
      </c>
      <c r="B24" s="36" t="s">
        <v>125</v>
      </c>
      <c r="C24" s="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2.5</v>
      </c>
      <c r="AA24" s="13"/>
      <c r="AB24" s="13"/>
      <c r="AC24" s="13"/>
      <c r="AD24" s="13"/>
      <c r="AE24" s="13"/>
      <c r="AF24" s="13"/>
      <c r="AG24" s="13"/>
      <c r="AH24" s="4"/>
      <c r="AI24" s="80">
        <v>1</v>
      </c>
      <c r="AJ24" s="13">
        <v>2</v>
      </c>
      <c r="AK24" s="121">
        <f t="shared" si="0"/>
        <v>0</v>
      </c>
      <c r="AL24" s="13">
        <f t="shared" si="1"/>
        <v>0</v>
      </c>
      <c r="AM24" s="13">
        <f t="shared" si="31"/>
        <v>0</v>
      </c>
      <c r="AN24" s="13">
        <f t="shared" si="32"/>
        <v>0</v>
      </c>
      <c r="AO24" s="13">
        <f t="shared" si="3"/>
        <v>0</v>
      </c>
      <c r="AP24" s="13">
        <f t="shared" si="4"/>
        <v>0</v>
      </c>
      <c r="AQ24" s="13">
        <f t="shared" si="5"/>
        <v>0</v>
      </c>
      <c r="AR24" s="13">
        <f t="shared" si="6"/>
        <v>0</v>
      </c>
      <c r="AS24" s="13">
        <f t="shared" si="7"/>
        <v>0</v>
      </c>
      <c r="AT24" s="13">
        <f t="shared" si="8"/>
        <v>0</v>
      </c>
      <c r="AU24" s="13">
        <f t="shared" si="9"/>
        <v>0</v>
      </c>
      <c r="AV24" s="13">
        <f t="shared" si="10"/>
        <v>0</v>
      </c>
      <c r="AW24" s="13">
        <f t="shared" si="11"/>
        <v>0</v>
      </c>
      <c r="AX24" s="13">
        <f t="shared" si="12"/>
        <v>0</v>
      </c>
      <c r="AY24" s="13">
        <f t="shared" si="13"/>
        <v>0</v>
      </c>
      <c r="AZ24" s="13">
        <f t="shared" si="14"/>
        <v>0</v>
      </c>
      <c r="BA24" s="13">
        <f t="shared" si="15"/>
        <v>0</v>
      </c>
      <c r="BB24" s="13">
        <f t="shared" si="16"/>
        <v>0</v>
      </c>
      <c r="BC24" s="13">
        <f t="shared" si="17"/>
        <v>0</v>
      </c>
      <c r="BD24" s="13">
        <f t="shared" si="18"/>
        <v>0</v>
      </c>
      <c r="BE24" s="13">
        <f t="shared" si="19"/>
        <v>0</v>
      </c>
      <c r="BF24" s="13">
        <f t="shared" si="20"/>
        <v>0</v>
      </c>
      <c r="BG24" s="13">
        <f t="shared" si="21"/>
        <v>0</v>
      </c>
      <c r="BH24" s="13">
        <f t="shared" si="22"/>
        <v>5</v>
      </c>
      <c r="BI24" s="13">
        <f t="shared" si="23"/>
        <v>0</v>
      </c>
      <c r="BJ24" s="13">
        <f t="shared" si="24"/>
        <v>0</v>
      </c>
      <c r="BK24" s="13">
        <f t="shared" si="25"/>
        <v>0</v>
      </c>
      <c r="BL24" s="13">
        <f t="shared" si="26"/>
        <v>0</v>
      </c>
      <c r="BM24" s="13">
        <f t="shared" si="27"/>
        <v>0</v>
      </c>
      <c r="BN24" s="13">
        <f t="shared" si="28"/>
        <v>0</v>
      </c>
      <c r="BO24" s="13">
        <f t="shared" si="29"/>
        <v>0</v>
      </c>
      <c r="BP24" s="13">
        <f t="shared" si="30"/>
        <v>0</v>
      </c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6.5" thickBot="1" x14ac:dyDescent="0.3">
      <c r="A25" s="72" t="s">
        <v>126</v>
      </c>
      <c r="B25" s="45" t="s">
        <v>127</v>
      </c>
      <c r="C25" s="7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>
        <v>15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82"/>
      <c r="AI25" s="81">
        <v>1</v>
      </c>
      <c r="AJ25" s="43">
        <v>3</v>
      </c>
      <c r="AK25" s="121">
        <f t="shared" si="0"/>
        <v>0</v>
      </c>
      <c r="AL25" s="13">
        <f t="shared" si="1"/>
        <v>0</v>
      </c>
      <c r="AM25" s="13">
        <f t="shared" si="31"/>
        <v>0</v>
      </c>
      <c r="AN25" s="13">
        <f t="shared" si="32"/>
        <v>0</v>
      </c>
      <c r="AO25" s="13">
        <f t="shared" si="3"/>
        <v>0</v>
      </c>
      <c r="AP25" s="13">
        <f t="shared" si="4"/>
        <v>0</v>
      </c>
      <c r="AQ25" s="13">
        <f t="shared" si="5"/>
        <v>0</v>
      </c>
      <c r="AR25" s="13">
        <f t="shared" si="6"/>
        <v>0</v>
      </c>
      <c r="AS25" s="13">
        <f t="shared" si="7"/>
        <v>0</v>
      </c>
      <c r="AT25" s="13">
        <f t="shared" si="8"/>
        <v>0</v>
      </c>
      <c r="AU25" s="13">
        <f t="shared" si="9"/>
        <v>0</v>
      </c>
      <c r="AV25" s="13">
        <f t="shared" si="10"/>
        <v>0</v>
      </c>
      <c r="AW25" s="13">
        <f t="shared" si="11"/>
        <v>0</v>
      </c>
      <c r="AX25" s="13">
        <f t="shared" si="12"/>
        <v>0</v>
      </c>
      <c r="AY25" s="13">
        <f t="shared" si="13"/>
        <v>0</v>
      </c>
      <c r="AZ25" s="13">
        <f t="shared" si="14"/>
        <v>0</v>
      </c>
      <c r="BA25" s="13">
        <f t="shared" si="15"/>
        <v>0</v>
      </c>
      <c r="BB25" s="13">
        <f t="shared" si="16"/>
        <v>0</v>
      </c>
      <c r="BC25" s="13">
        <f t="shared" si="17"/>
        <v>45</v>
      </c>
      <c r="BD25" s="13">
        <f t="shared" si="18"/>
        <v>0</v>
      </c>
      <c r="BE25" s="13">
        <f t="shared" si="19"/>
        <v>0</v>
      </c>
      <c r="BF25" s="13">
        <f t="shared" si="20"/>
        <v>0</v>
      </c>
      <c r="BG25" s="13">
        <f t="shared" si="21"/>
        <v>0</v>
      </c>
      <c r="BH25" s="13">
        <f t="shared" si="22"/>
        <v>0</v>
      </c>
      <c r="BI25" s="13">
        <f t="shared" si="23"/>
        <v>0</v>
      </c>
      <c r="BJ25" s="13">
        <f t="shared" si="24"/>
        <v>0</v>
      </c>
      <c r="BK25" s="13">
        <f t="shared" si="25"/>
        <v>0</v>
      </c>
      <c r="BL25" s="13">
        <f t="shared" si="26"/>
        <v>0</v>
      </c>
      <c r="BM25" s="13">
        <f t="shared" si="27"/>
        <v>0</v>
      </c>
      <c r="BN25" s="13">
        <f t="shared" si="28"/>
        <v>0</v>
      </c>
      <c r="BO25" s="13">
        <f t="shared" si="29"/>
        <v>0</v>
      </c>
      <c r="BP25" s="13">
        <f t="shared" si="30"/>
        <v>0</v>
      </c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.75" x14ac:dyDescent="0.25">
      <c r="A26" s="59"/>
      <c r="B26" s="92" t="s">
        <v>128</v>
      </c>
      <c r="C26" s="65">
        <f t="shared" ref="C26:AK26" si="33">SUM(C4:C25)</f>
        <v>85</v>
      </c>
      <c r="D26" s="57">
        <f t="shared" si="33"/>
        <v>0</v>
      </c>
      <c r="E26" s="57">
        <f t="shared" si="33"/>
        <v>57.5</v>
      </c>
      <c r="F26" s="57">
        <f t="shared" si="33"/>
        <v>32.5</v>
      </c>
      <c r="G26" s="57">
        <f t="shared" si="33"/>
        <v>60</v>
      </c>
      <c r="H26" s="57">
        <f t="shared" si="33"/>
        <v>47.5</v>
      </c>
      <c r="I26" s="57">
        <f t="shared" si="33"/>
        <v>105</v>
      </c>
      <c r="J26" s="57">
        <f t="shared" si="33"/>
        <v>0</v>
      </c>
      <c r="K26" s="57">
        <f t="shared" si="33"/>
        <v>80</v>
      </c>
      <c r="L26" s="57">
        <f t="shared" si="33"/>
        <v>15</v>
      </c>
      <c r="M26" s="57">
        <f t="shared" si="33"/>
        <v>52.5</v>
      </c>
      <c r="N26" s="57">
        <f t="shared" si="33"/>
        <v>107.5</v>
      </c>
      <c r="O26" s="57">
        <f t="shared" si="33"/>
        <v>132.5</v>
      </c>
      <c r="P26" s="57">
        <f t="shared" si="33"/>
        <v>17.5</v>
      </c>
      <c r="Q26" s="57">
        <f t="shared" si="33"/>
        <v>42.5</v>
      </c>
      <c r="R26" s="57">
        <f t="shared" si="33"/>
        <v>17.5</v>
      </c>
      <c r="S26" s="57">
        <f t="shared" si="33"/>
        <v>85</v>
      </c>
      <c r="T26" s="57">
        <f t="shared" si="33"/>
        <v>127.5</v>
      </c>
      <c r="U26" s="57">
        <f t="shared" si="33"/>
        <v>110</v>
      </c>
      <c r="V26" s="57">
        <f t="shared" si="33"/>
        <v>67.5</v>
      </c>
      <c r="W26" s="57">
        <f t="shared" si="33"/>
        <v>120</v>
      </c>
      <c r="X26" s="57">
        <f t="shared" si="33"/>
        <v>17.5</v>
      </c>
      <c r="Y26" s="57">
        <f t="shared" si="33"/>
        <v>20</v>
      </c>
      <c r="Z26" s="57">
        <f t="shared" si="33"/>
        <v>100</v>
      </c>
      <c r="AA26" s="57">
        <f t="shared" si="33"/>
        <v>97.5</v>
      </c>
      <c r="AB26" s="57">
        <f t="shared" si="33"/>
        <v>60</v>
      </c>
      <c r="AC26" s="57">
        <f t="shared" si="33"/>
        <v>105</v>
      </c>
      <c r="AD26" s="57">
        <f t="shared" si="33"/>
        <v>152.5</v>
      </c>
      <c r="AE26" s="57">
        <f t="shared" si="33"/>
        <v>40</v>
      </c>
      <c r="AF26" s="57">
        <f t="shared" si="33"/>
        <v>87.5</v>
      </c>
      <c r="AG26" s="57">
        <f t="shared" si="33"/>
        <v>50</v>
      </c>
      <c r="AH26" s="75">
        <f t="shared" si="33"/>
        <v>102.5</v>
      </c>
      <c r="AI26" s="53"/>
      <c r="AJ26" s="46"/>
      <c r="AK26" s="46">
        <f t="shared" si="33"/>
        <v>250</v>
      </c>
      <c r="AL26" s="46">
        <f t="shared" ref="AL26" si="34">SUM(AL4:AL25)</f>
        <v>0</v>
      </c>
      <c r="AM26" s="46">
        <f t="shared" ref="AM26" si="35">SUM(AM4:AM25)</f>
        <v>270</v>
      </c>
      <c r="AN26" s="46">
        <f t="shared" ref="AN26" si="36">SUM(AN4:AN25)</f>
        <v>110</v>
      </c>
      <c r="AO26" s="46">
        <f t="shared" ref="AO26" si="37">SUM(AO4:AO25)</f>
        <v>255</v>
      </c>
      <c r="AP26" s="46">
        <f t="shared" ref="AP26" si="38">SUM(AP4:AP25)</f>
        <v>200</v>
      </c>
      <c r="AQ26" s="46">
        <f t="shared" ref="AQ26" si="39">SUM(AQ4:AQ25)</f>
        <v>435</v>
      </c>
      <c r="AR26" s="46">
        <f t="shared" ref="AR26" si="40">SUM(AR4:AR25)</f>
        <v>0</v>
      </c>
      <c r="AS26" s="46">
        <f t="shared" ref="AS26" si="41">SUM(AS4:AS25)</f>
        <v>315</v>
      </c>
      <c r="AT26" s="46">
        <f t="shared" ref="AT26" si="42">SUM(AT4:AT25)</f>
        <v>60</v>
      </c>
      <c r="AU26" s="46">
        <f t="shared" ref="AU26" si="43">SUM(AU4:AU25)</f>
        <v>177.5</v>
      </c>
      <c r="AV26" s="46">
        <f t="shared" ref="AV26" si="44">SUM(AV4:AV25)</f>
        <v>492.5</v>
      </c>
      <c r="AW26" s="46">
        <f t="shared" ref="AW26" si="45">SUM(AW4:AW25)</f>
        <v>630</v>
      </c>
      <c r="AX26" s="46">
        <f t="shared" ref="AX26" si="46">SUM(AX4:AX25)</f>
        <v>85</v>
      </c>
      <c r="AY26" s="46">
        <f t="shared" ref="AY26" si="47">SUM(AY4:AY25)</f>
        <v>205</v>
      </c>
      <c r="AZ26" s="46">
        <f t="shared" ref="AZ26" si="48">SUM(AZ4:AZ25)</f>
        <v>40</v>
      </c>
      <c r="BA26" s="46">
        <f t="shared" ref="BA26" si="49">SUM(BA4:BA25)</f>
        <v>170</v>
      </c>
      <c r="BB26" s="46">
        <f t="shared" ref="BB26" si="50">SUM(BB4:BB25)</f>
        <v>547.5</v>
      </c>
      <c r="BC26" s="46">
        <f t="shared" ref="BC26" si="51">SUM(BC4:BC25)</f>
        <v>490</v>
      </c>
      <c r="BD26" s="46">
        <f t="shared" ref="BD26" si="52">SUM(BD4:BD25)</f>
        <v>247.5</v>
      </c>
      <c r="BE26" s="46">
        <f t="shared" ref="BE26" si="53">SUM(BE4:BE25)</f>
        <v>472.5</v>
      </c>
      <c r="BF26" s="46">
        <f t="shared" ref="BF26" si="54">SUM(BF4:BF25)</f>
        <v>42.5</v>
      </c>
      <c r="BG26" s="46">
        <f t="shared" ref="BG26" si="55">SUM(BG4:BG25)</f>
        <v>52.5</v>
      </c>
      <c r="BH26" s="46">
        <f t="shared" ref="BH26" si="56">SUM(BH4:BH25)</f>
        <v>200</v>
      </c>
      <c r="BI26" s="46">
        <f t="shared" ref="BI26" si="57">SUM(BI4:BI25)</f>
        <v>457.5</v>
      </c>
      <c r="BJ26" s="46">
        <f t="shared" ref="BJ26" si="58">SUM(BJ4:BJ25)</f>
        <v>275</v>
      </c>
      <c r="BK26" s="46">
        <f t="shared" ref="BK26" si="59">SUM(BK4:BK25)</f>
        <v>445</v>
      </c>
      <c r="BL26" s="46">
        <f t="shared" ref="BL26" si="60">SUM(BL4:BL25)</f>
        <v>647.5</v>
      </c>
      <c r="BM26" s="46">
        <f t="shared" ref="BM26" si="61">SUM(BM4:BM25)</f>
        <v>87.5</v>
      </c>
      <c r="BN26" s="46">
        <f t="shared" ref="BN26" si="62">SUM(BN4:BN25)</f>
        <v>175</v>
      </c>
      <c r="BO26" s="46">
        <f t="shared" ref="BO26" si="63">SUM(BO4:BO25)</f>
        <v>90</v>
      </c>
      <c r="BP26" s="46">
        <f t="shared" ref="BP26" si="64">SUM(BP4:BP25)</f>
        <v>435</v>
      </c>
    </row>
    <row r="27" spans="1:100" ht="15.75" x14ac:dyDescent="0.25">
      <c r="A27" s="60"/>
      <c r="B27" s="93" t="s">
        <v>130</v>
      </c>
      <c r="C27" s="66">
        <f>100 - C26</f>
        <v>15</v>
      </c>
      <c r="D27" s="23">
        <f t="shared" ref="D27:AH27" si="65">100 - D26</f>
        <v>100</v>
      </c>
      <c r="E27" s="23">
        <f t="shared" si="65"/>
        <v>42.5</v>
      </c>
      <c r="F27" s="23">
        <f t="shared" si="65"/>
        <v>67.5</v>
      </c>
      <c r="G27" s="23">
        <f t="shared" si="65"/>
        <v>40</v>
      </c>
      <c r="H27" s="23">
        <f t="shared" si="65"/>
        <v>52.5</v>
      </c>
      <c r="I27" s="23">
        <f t="shared" si="65"/>
        <v>-5</v>
      </c>
      <c r="J27" s="23">
        <f t="shared" si="65"/>
        <v>100</v>
      </c>
      <c r="K27" s="23">
        <f t="shared" si="65"/>
        <v>20</v>
      </c>
      <c r="L27" s="23">
        <f t="shared" si="65"/>
        <v>85</v>
      </c>
      <c r="M27" s="23">
        <f t="shared" si="65"/>
        <v>47.5</v>
      </c>
      <c r="N27" s="23">
        <f t="shared" si="65"/>
        <v>-7.5</v>
      </c>
      <c r="O27" s="23">
        <f t="shared" si="65"/>
        <v>-32.5</v>
      </c>
      <c r="P27" s="23">
        <f t="shared" si="65"/>
        <v>82.5</v>
      </c>
      <c r="Q27" s="23">
        <f t="shared" si="65"/>
        <v>57.5</v>
      </c>
      <c r="R27" s="23">
        <f t="shared" si="65"/>
        <v>82.5</v>
      </c>
      <c r="S27" s="23">
        <f t="shared" si="65"/>
        <v>15</v>
      </c>
      <c r="T27" s="23">
        <f t="shared" si="65"/>
        <v>-27.5</v>
      </c>
      <c r="U27" s="23">
        <f t="shared" si="65"/>
        <v>-10</v>
      </c>
      <c r="V27" s="23">
        <f t="shared" si="65"/>
        <v>32.5</v>
      </c>
      <c r="W27" s="23">
        <f t="shared" si="65"/>
        <v>-20</v>
      </c>
      <c r="X27" s="23">
        <f t="shared" si="65"/>
        <v>82.5</v>
      </c>
      <c r="Y27" s="23">
        <f t="shared" si="65"/>
        <v>80</v>
      </c>
      <c r="Z27" s="23">
        <f t="shared" si="65"/>
        <v>0</v>
      </c>
      <c r="AA27" s="23">
        <f t="shared" si="65"/>
        <v>2.5</v>
      </c>
      <c r="AB27" s="23">
        <f t="shared" si="65"/>
        <v>40</v>
      </c>
      <c r="AC27" s="23">
        <f t="shared" si="65"/>
        <v>-5</v>
      </c>
      <c r="AD27" s="23">
        <f t="shared" si="65"/>
        <v>-52.5</v>
      </c>
      <c r="AE27" s="23">
        <f t="shared" si="65"/>
        <v>60</v>
      </c>
      <c r="AF27" s="23">
        <f t="shared" si="65"/>
        <v>12.5</v>
      </c>
      <c r="AG27" s="23">
        <f t="shared" si="65"/>
        <v>50</v>
      </c>
      <c r="AH27" s="76">
        <f t="shared" si="65"/>
        <v>-2.5</v>
      </c>
      <c r="AI27" s="80"/>
      <c r="AJ27" s="13"/>
    </row>
    <row r="28" spans="1:100" ht="18.75" x14ac:dyDescent="0.3">
      <c r="A28" s="61" t="s">
        <v>89</v>
      </c>
      <c r="B28" s="94" t="s">
        <v>132</v>
      </c>
      <c r="C28" s="90">
        <f>AVERAGE(C26:AH26)</f>
        <v>68.59375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76"/>
      <c r="AI28" s="80"/>
      <c r="AJ28" s="13"/>
    </row>
    <row r="29" spans="1:100" ht="18.75" x14ac:dyDescent="0.3">
      <c r="A29" s="61" t="s">
        <v>86</v>
      </c>
      <c r="B29" s="94" t="s">
        <v>131</v>
      </c>
      <c r="C29" s="90">
        <f>AVERAGE(C27:AH27)</f>
        <v>31.40625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76"/>
      <c r="AI29" s="80"/>
      <c r="AJ29" s="13"/>
    </row>
    <row r="30" spans="1:100" ht="15.75" x14ac:dyDescent="0.25">
      <c r="A30" s="60"/>
      <c r="B30" s="94" t="s">
        <v>85</v>
      </c>
      <c r="C30" s="6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76"/>
      <c r="AI30" s="80"/>
      <c r="AJ30" s="13"/>
    </row>
    <row r="31" spans="1:100" ht="16.5" thickBot="1" x14ac:dyDescent="0.3">
      <c r="A31" s="67"/>
      <c r="B31" s="95" t="s">
        <v>51</v>
      </c>
      <c r="C31" s="124">
        <f>AK26/C26</f>
        <v>2.9411764705882355</v>
      </c>
      <c r="D31" s="125">
        <f>(C31+E31)/2</f>
        <v>3.8184143222506397</v>
      </c>
      <c r="E31" s="125">
        <f>AM26/E26</f>
        <v>4.6956521739130439</v>
      </c>
      <c r="F31" s="125">
        <f>AN26/F26</f>
        <v>3.3846153846153846</v>
      </c>
      <c r="G31" s="125">
        <f>AO26/G26</f>
        <v>4.25</v>
      </c>
      <c r="H31" s="125">
        <f>AP26/H26</f>
        <v>4.2105263157894735</v>
      </c>
      <c r="I31" s="125">
        <f>AQ26/I26</f>
        <v>4.1428571428571432</v>
      </c>
      <c r="J31" s="125">
        <f>(I31+K31)/2</f>
        <v>4.0401785714285712</v>
      </c>
      <c r="K31" s="125">
        <f t="shared" ref="K31:AH31" si="66">AS26/K26</f>
        <v>3.9375</v>
      </c>
      <c r="L31" s="58">
        <f t="shared" si="66"/>
        <v>4</v>
      </c>
      <c r="M31" s="125">
        <f t="shared" si="66"/>
        <v>3.3809523809523809</v>
      </c>
      <c r="N31" s="125">
        <f t="shared" si="66"/>
        <v>4.5813953488372094</v>
      </c>
      <c r="O31" s="125">
        <f t="shared" si="66"/>
        <v>4.7547169811320753</v>
      </c>
      <c r="P31" s="125">
        <f t="shared" si="66"/>
        <v>4.8571428571428568</v>
      </c>
      <c r="Q31" s="125">
        <f t="shared" si="66"/>
        <v>4.8235294117647056</v>
      </c>
      <c r="R31" s="125">
        <f t="shared" si="66"/>
        <v>2.2857142857142856</v>
      </c>
      <c r="S31" s="58">
        <f t="shared" si="66"/>
        <v>2</v>
      </c>
      <c r="T31" s="125">
        <f t="shared" si="66"/>
        <v>4.2941176470588234</v>
      </c>
      <c r="U31" s="125">
        <f t="shared" si="66"/>
        <v>4.4545454545454541</v>
      </c>
      <c r="V31" s="125">
        <f t="shared" si="66"/>
        <v>3.6666666666666665</v>
      </c>
      <c r="W31" s="125">
        <f t="shared" si="66"/>
        <v>3.9375</v>
      </c>
      <c r="X31" s="125">
        <f t="shared" si="66"/>
        <v>2.4285714285714284</v>
      </c>
      <c r="Y31" s="125">
        <f t="shared" si="66"/>
        <v>2.625</v>
      </c>
      <c r="Z31" s="58">
        <f t="shared" si="66"/>
        <v>2</v>
      </c>
      <c r="AA31" s="125">
        <f t="shared" si="66"/>
        <v>4.6923076923076925</v>
      </c>
      <c r="AB31" s="125">
        <f t="shared" si="66"/>
        <v>4.583333333333333</v>
      </c>
      <c r="AC31" s="125">
        <f t="shared" si="66"/>
        <v>4.2380952380952381</v>
      </c>
      <c r="AD31" s="125">
        <f t="shared" si="66"/>
        <v>4.2459016393442619</v>
      </c>
      <c r="AE31" s="125">
        <f t="shared" si="66"/>
        <v>2.1875</v>
      </c>
      <c r="AF31" s="58">
        <f t="shared" si="66"/>
        <v>2</v>
      </c>
      <c r="AG31" s="58">
        <f t="shared" si="66"/>
        <v>1.8</v>
      </c>
      <c r="AH31" s="126">
        <f t="shared" si="66"/>
        <v>4.2439024390243905</v>
      </c>
      <c r="AI31" s="81"/>
      <c r="AJ31" s="43"/>
    </row>
    <row r="33" spans="2:3" ht="15.75" thickBot="1" x14ac:dyDescent="0.3"/>
    <row r="34" spans="2:3" ht="18.75" x14ac:dyDescent="0.3">
      <c r="B34" s="129" t="s">
        <v>51</v>
      </c>
      <c r="C34" s="139"/>
    </row>
    <row r="35" spans="2:3" ht="15.75" thickBot="1" x14ac:dyDescent="0.3">
      <c r="B35" s="131"/>
      <c r="C35" s="132"/>
    </row>
    <row r="36" spans="2:3" ht="15.75" x14ac:dyDescent="0.25">
      <c r="B36" s="150" t="s">
        <v>146</v>
      </c>
      <c r="C36" s="151" t="s">
        <v>149</v>
      </c>
    </row>
    <row r="37" spans="2:3" ht="15.75" x14ac:dyDescent="0.25">
      <c r="B37" s="135" t="s">
        <v>147</v>
      </c>
      <c r="C37" s="140" t="s">
        <v>150</v>
      </c>
    </row>
    <row r="38" spans="2:3" ht="16.5" thickBot="1" x14ac:dyDescent="0.3">
      <c r="B38" s="137" t="s">
        <v>148</v>
      </c>
      <c r="C38" s="141" t="s">
        <v>151</v>
      </c>
    </row>
  </sheetData>
  <conditionalFormatting sqref="C31:AH31">
    <cfRule type="cellIs" dxfId="5" priority="2" operator="between">
      <formula>3.005</formula>
      <formula>5</formula>
    </cfRule>
    <cfRule type="cellIs" dxfId="4" priority="4" operator="between">
      <formula>0</formula>
      <formula>3</formula>
    </cfRule>
    <cfRule type="cellIs" dxfId="3" priority="1" operator="greaterThan">
      <formula>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A5AF-5FEA-4113-B22A-04F6886CBEA3}">
  <dimension ref="A1:BP38"/>
  <sheetViews>
    <sheetView topLeftCell="A13" workbookViewId="0">
      <selection activeCell="B42" sqref="B42"/>
    </sheetView>
  </sheetViews>
  <sheetFormatPr defaultRowHeight="15" x14ac:dyDescent="0.25"/>
  <cols>
    <col min="1" max="1" width="24.28515625" customWidth="1"/>
    <col min="2" max="2" width="37.7109375" customWidth="1"/>
  </cols>
  <sheetData>
    <row r="1" spans="1:68" ht="18.75" x14ac:dyDescent="0.3">
      <c r="A1" s="107" t="s">
        <v>89</v>
      </c>
      <c r="B1" s="108" t="s">
        <v>4</v>
      </c>
      <c r="C1" s="109">
        <v>1</v>
      </c>
      <c r="D1" s="109">
        <v>2</v>
      </c>
      <c r="E1" s="109">
        <v>3</v>
      </c>
      <c r="F1" s="109">
        <v>4</v>
      </c>
      <c r="G1" s="109">
        <v>5</v>
      </c>
      <c r="H1" s="109">
        <v>6</v>
      </c>
      <c r="I1" s="109">
        <v>7</v>
      </c>
      <c r="J1" s="109">
        <v>8</v>
      </c>
      <c r="K1" s="109">
        <v>9</v>
      </c>
      <c r="L1" s="109">
        <v>10</v>
      </c>
      <c r="M1" s="109">
        <v>11</v>
      </c>
      <c r="N1" s="109">
        <v>12</v>
      </c>
      <c r="O1" s="109">
        <v>13</v>
      </c>
      <c r="P1" s="109">
        <v>14</v>
      </c>
      <c r="Q1" s="109">
        <v>15</v>
      </c>
      <c r="R1" s="109">
        <v>16</v>
      </c>
      <c r="S1" s="109">
        <v>17</v>
      </c>
      <c r="T1" s="109">
        <v>18</v>
      </c>
      <c r="U1" s="109">
        <v>19</v>
      </c>
      <c r="V1" s="109">
        <v>20</v>
      </c>
      <c r="W1" s="109">
        <v>21</v>
      </c>
      <c r="X1" s="109">
        <v>22</v>
      </c>
      <c r="Y1" s="109">
        <v>23</v>
      </c>
      <c r="Z1" s="109">
        <v>24</v>
      </c>
      <c r="AA1" s="109">
        <v>25</v>
      </c>
      <c r="AB1" s="109">
        <v>26</v>
      </c>
      <c r="AC1" s="109">
        <v>27</v>
      </c>
      <c r="AD1" s="109">
        <v>28</v>
      </c>
      <c r="AE1" s="109">
        <v>29</v>
      </c>
      <c r="AF1" s="109">
        <v>30</v>
      </c>
      <c r="AG1" s="109">
        <v>31</v>
      </c>
      <c r="AH1" s="110">
        <v>32</v>
      </c>
      <c r="AI1" s="122" t="s">
        <v>140</v>
      </c>
      <c r="AJ1" s="33" t="s">
        <v>139</v>
      </c>
      <c r="AK1" s="118">
        <v>1</v>
      </c>
      <c r="AL1" s="109">
        <v>2</v>
      </c>
      <c r="AM1" s="109">
        <v>3</v>
      </c>
      <c r="AN1" s="109">
        <v>4</v>
      </c>
      <c r="AO1" s="109">
        <v>5</v>
      </c>
      <c r="AP1" s="109">
        <v>6</v>
      </c>
      <c r="AQ1" s="109">
        <v>7</v>
      </c>
      <c r="AR1" s="109">
        <v>8</v>
      </c>
      <c r="AS1" s="109">
        <v>9</v>
      </c>
      <c r="AT1" s="109">
        <v>10</v>
      </c>
      <c r="AU1" s="109">
        <v>11</v>
      </c>
      <c r="AV1" s="109">
        <v>12</v>
      </c>
      <c r="AW1" s="109">
        <v>13</v>
      </c>
      <c r="AX1" s="109">
        <v>14</v>
      </c>
      <c r="AY1" s="109">
        <v>15</v>
      </c>
      <c r="AZ1" s="109">
        <v>16</v>
      </c>
      <c r="BA1" s="109">
        <v>17</v>
      </c>
      <c r="BB1" s="109">
        <v>18</v>
      </c>
      <c r="BC1" s="109">
        <v>19</v>
      </c>
      <c r="BD1" s="109">
        <v>20</v>
      </c>
      <c r="BE1" s="109">
        <v>21</v>
      </c>
      <c r="BF1" s="109">
        <v>22</v>
      </c>
      <c r="BG1" s="109">
        <v>23</v>
      </c>
      <c r="BH1" s="109">
        <v>24</v>
      </c>
      <c r="BI1" s="109">
        <v>25</v>
      </c>
      <c r="BJ1" s="109">
        <v>26</v>
      </c>
      <c r="BK1" s="109">
        <v>27</v>
      </c>
      <c r="BL1" s="109">
        <v>28</v>
      </c>
      <c r="BM1" s="109">
        <v>29</v>
      </c>
      <c r="BN1" s="109">
        <v>30</v>
      </c>
      <c r="BO1" s="109">
        <v>31</v>
      </c>
      <c r="BP1" s="110">
        <v>32</v>
      </c>
    </row>
    <row r="2" spans="1:68" ht="18.75" x14ac:dyDescent="0.3">
      <c r="A2" s="111"/>
      <c r="B2" s="52"/>
      <c r="C2" s="7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12"/>
      <c r="AI2" s="84"/>
      <c r="AJ2" s="31"/>
      <c r="AK2" s="119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112"/>
    </row>
    <row r="3" spans="1:68" ht="16.5" thickBot="1" x14ac:dyDescent="0.3">
      <c r="A3" s="113" t="s">
        <v>1</v>
      </c>
      <c r="B3" s="114" t="s">
        <v>2</v>
      </c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I3" s="123" t="s">
        <v>141</v>
      </c>
      <c r="AJ3" s="88" t="s">
        <v>141</v>
      </c>
      <c r="AK3" s="120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7"/>
    </row>
    <row r="4" spans="1:68" ht="15.75" x14ac:dyDescent="0.25">
      <c r="A4" s="104" t="s">
        <v>90</v>
      </c>
      <c r="B4" s="48" t="s">
        <v>134</v>
      </c>
      <c r="C4" s="105">
        <v>37.5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106"/>
      <c r="AI4" s="83">
        <v>5</v>
      </c>
      <c r="AJ4" s="40">
        <v>2</v>
      </c>
      <c r="AK4" s="121">
        <f>C4*AI4</f>
        <v>187.5</v>
      </c>
      <c r="AL4" s="121">
        <f>D4*AI4</f>
        <v>0</v>
      </c>
      <c r="AM4" s="121">
        <f>E4*AI4</f>
        <v>0</v>
      </c>
      <c r="AN4" s="121">
        <f>F4*AI4</f>
        <v>0</v>
      </c>
      <c r="AO4" s="121">
        <f>G4*AI4</f>
        <v>0</v>
      </c>
      <c r="AP4" s="121">
        <f>H4*AI4</f>
        <v>0</v>
      </c>
      <c r="AQ4" s="121">
        <f>I4*AI4</f>
        <v>0</v>
      </c>
      <c r="AR4" s="121">
        <f>J4*AI4</f>
        <v>0</v>
      </c>
      <c r="AS4" s="121">
        <f>K4*AI4</f>
        <v>0</v>
      </c>
      <c r="AT4" s="121">
        <f>L4*AI4</f>
        <v>0</v>
      </c>
      <c r="AU4" s="121">
        <f>M4*AI4</f>
        <v>0</v>
      </c>
      <c r="AV4" s="121">
        <f>N4*AI4</f>
        <v>0</v>
      </c>
      <c r="AW4" s="121">
        <f>O4*AI4</f>
        <v>0</v>
      </c>
      <c r="AX4" s="121">
        <f>P4*AI4</f>
        <v>0</v>
      </c>
      <c r="AY4" s="121">
        <f>Q4*AI4</f>
        <v>0</v>
      </c>
      <c r="AZ4" s="121">
        <f>R4*AI4</f>
        <v>0</v>
      </c>
      <c r="BA4" s="121">
        <f>S4*AI4</f>
        <v>0</v>
      </c>
      <c r="BB4" s="121">
        <f>T4*AI4</f>
        <v>0</v>
      </c>
      <c r="BC4" s="121">
        <f>U4*AI4</f>
        <v>0</v>
      </c>
      <c r="BD4" s="121">
        <f>V4*AI4</f>
        <v>0</v>
      </c>
      <c r="BE4" s="121">
        <f>W4*AI4</f>
        <v>0</v>
      </c>
      <c r="BF4" s="121">
        <f>X4*AI4</f>
        <v>0</v>
      </c>
      <c r="BG4" s="121">
        <f>Y4*AI4</f>
        <v>0</v>
      </c>
      <c r="BH4" s="121">
        <f>Z4*AI4</f>
        <v>0</v>
      </c>
      <c r="BI4" s="121">
        <f>AA4*AI4</f>
        <v>0</v>
      </c>
      <c r="BJ4" s="121">
        <f>AB4*AI4</f>
        <v>0</v>
      </c>
      <c r="BK4" s="121">
        <f>AC4*AI4</f>
        <v>0</v>
      </c>
      <c r="BL4" s="121">
        <f>AD4*AI4</f>
        <v>0</v>
      </c>
      <c r="BM4" s="121">
        <f>AE4*AI4</f>
        <v>0</v>
      </c>
      <c r="BN4" s="121">
        <f>AF4*AI4</f>
        <v>0</v>
      </c>
      <c r="BO4" s="121">
        <f>AG4*AI4</f>
        <v>0</v>
      </c>
      <c r="BP4" s="121">
        <f>AH4*AI4</f>
        <v>0</v>
      </c>
    </row>
    <row r="5" spans="1:68" ht="15.75" x14ac:dyDescent="0.25">
      <c r="A5" s="68" t="s">
        <v>91</v>
      </c>
      <c r="B5" s="36" t="s">
        <v>92</v>
      </c>
      <c r="C5" s="2">
        <v>2.5</v>
      </c>
      <c r="D5" s="13"/>
      <c r="E5" s="13">
        <v>2.5</v>
      </c>
      <c r="F5" s="13"/>
      <c r="G5" s="13"/>
      <c r="H5" s="13"/>
      <c r="I5" s="13"/>
      <c r="J5" s="13"/>
      <c r="K5" s="13">
        <v>37.5</v>
      </c>
      <c r="L5" s="13"/>
      <c r="M5" s="13">
        <v>2.5</v>
      </c>
      <c r="N5" s="13">
        <v>15</v>
      </c>
      <c r="O5" s="13">
        <v>15</v>
      </c>
      <c r="P5" s="13">
        <v>2.5</v>
      </c>
      <c r="Q5" s="13">
        <v>2.5</v>
      </c>
      <c r="R5" s="13"/>
      <c r="S5" s="13"/>
      <c r="T5" s="13">
        <v>15</v>
      </c>
      <c r="U5" s="13">
        <v>15</v>
      </c>
      <c r="V5" s="13">
        <v>15</v>
      </c>
      <c r="W5" s="13"/>
      <c r="X5" s="13"/>
      <c r="Y5" s="13"/>
      <c r="Z5" s="13"/>
      <c r="AA5" s="13"/>
      <c r="AB5" s="13">
        <v>2.5</v>
      </c>
      <c r="AC5" s="13"/>
      <c r="AD5" s="13"/>
      <c r="AE5" s="13"/>
      <c r="AF5" s="13"/>
      <c r="AG5" s="13"/>
      <c r="AH5" s="4"/>
      <c r="AI5" s="80">
        <v>3</v>
      </c>
      <c r="AJ5" s="13">
        <v>4</v>
      </c>
      <c r="AK5" s="121">
        <f t="shared" ref="AK5:AK25" si="0">C5*AI5</f>
        <v>7.5</v>
      </c>
      <c r="AL5" s="121">
        <f t="shared" ref="AL5:AL25" si="1">D5*AI5</f>
        <v>0</v>
      </c>
      <c r="AM5" s="121">
        <f t="shared" ref="AM5:AM25" si="2">E5*AI5</f>
        <v>7.5</v>
      </c>
      <c r="AN5" s="121">
        <f t="shared" ref="AN5:AN25" si="3">F5*AI5</f>
        <v>0</v>
      </c>
      <c r="AO5" s="121">
        <f t="shared" ref="AO5:AO25" si="4">G5*AI5</f>
        <v>0</v>
      </c>
      <c r="AP5" s="121">
        <f t="shared" ref="AP5:AP25" si="5">H5*AI5</f>
        <v>0</v>
      </c>
      <c r="AQ5" s="121">
        <f t="shared" ref="AQ5:AQ25" si="6">I5*AI5</f>
        <v>0</v>
      </c>
      <c r="AR5" s="121">
        <f t="shared" ref="AR5:AR25" si="7">J5*AI5</f>
        <v>0</v>
      </c>
      <c r="AS5" s="121">
        <f t="shared" ref="AS5:AS25" si="8">K5*AI5</f>
        <v>112.5</v>
      </c>
      <c r="AT5" s="121">
        <f t="shared" ref="AT5:AT25" si="9">L5*AI5</f>
        <v>0</v>
      </c>
      <c r="AU5" s="121">
        <f t="shared" ref="AU5:AU25" si="10">M5*AI5</f>
        <v>7.5</v>
      </c>
      <c r="AV5" s="121">
        <f t="shared" ref="AV5:AV25" si="11">N5*AI5</f>
        <v>45</v>
      </c>
      <c r="AW5" s="121">
        <f t="shared" ref="AW5:AW25" si="12">O5*AI5</f>
        <v>45</v>
      </c>
      <c r="AX5" s="121">
        <f t="shared" ref="AX5:AX25" si="13">P5*AI5</f>
        <v>7.5</v>
      </c>
      <c r="AY5" s="121">
        <f t="shared" ref="AY5:AY25" si="14">Q5*AI5</f>
        <v>7.5</v>
      </c>
      <c r="AZ5" s="121">
        <f t="shared" ref="AZ5:AZ25" si="15">R5*AI5</f>
        <v>0</v>
      </c>
      <c r="BA5" s="121">
        <f t="shared" ref="BA5:BA25" si="16">S5*AI5</f>
        <v>0</v>
      </c>
      <c r="BB5" s="121">
        <f t="shared" ref="BB5:BB25" si="17">T5*AI5</f>
        <v>45</v>
      </c>
      <c r="BC5" s="121">
        <f t="shared" ref="BC5:BC25" si="18">U5*AI5</f>
        <v>45</v>
      </c>
      <c r="BD5" s="121">
        <f t="shared" ref="BD5:BD25" si="19">V5*AI5</f>
        <v>45</v>
      </c>
      <c r="BE5" s="121">
        <f t="shared" ref="BE5:BE25" si="20">W5*AI5</f>
        <v>0</v>
      </c>
      <c r="BF5" s="121">
        <f t="shared" ref="BF5:BF25" si="21">X5*AI5</f>
        <v>0</v>
      </c>
      <c r="BG5" s="121">
        <f t="shared" ref="BG5:BG25" si="22">Y5*AI5</f>
        <v>0</v>
      </c>
      <c r="BH5" s="121">
        <f t="shared" ref="BH5:BH25" si="23">Z5*AI5</f>
        <v>0</v>
      </c>
      <c r="BI5" s="121">
        <f t="shared" ref="BI5:BI25" si="24">AA5*AI5</f>
        <v>0</v>
      </c>
      <c r="BJ5" s="121">
        <f t="shared" ref="BJ5:BJ25" si="25">AB5*AI5</f>
        <v>7.5</v>
      </c>
      <c r="BK5" s="121">
        <f t="shared" ref="BK5:BK25" si="26">AC5*AI5</f>
        <v>0</v>
      </c>
      <c r="BL5" s="121">
        <f t="shared" ref="BL5:BL25" si="27">AD5*AI5</f>
        <v>0</v>
      </c>
      <c r="BM5" s="121">
        <f t="shared" ref="BM5:BM25" si="28">AE5*AI5</f>
        <v>0</v>
      </c>
      <c r="BN5" s="121">
        <f t="shared" ref="BN5:BN25" si="29">AF5*AI5</f>
        <v>0</v>
      </c>
      <c r="BO5" s="121">
        <f t="shared" ref="BO5:BO25" si="30">AG5*AI5</f>
        <v>0</v>
      </c>
      <c r="BP5" s="121">
        <f t="shared" ref="BP5:BP25" si="31">AH5*AI5</f>
        <v>0</v>
      </c>
    </row>
    <row r="6" spans="1:68" ht="15.75" x14ac:dyDescent="0.25">
      <c r="A6" s="3" t="s">
        <v>93</v>
      </c>
      <c r="B6" s="24" t="s">
        <v>94</v>
      </c>
      <c r="C6" s="2">
        <v>15</v>
      </c>
      <c r="D6" s="13"/>
      <c r="E6" s="13">
        <v>2.5</v>
      </c>
      <c r="F6" s="13"/>
      <c r="G6" s="13">
        <v>15</v>
      </c>
      <c r="H6" s="13">
        <v>15</v>
      </c>
      <c r="I6" s="13">
        <v>15</v>
      </c>
      <c r="J6" s="13"/>
      <c r="K6" s="13"/>
      <c r="L6" s="13"/>
      <c r="M6" s="13">
        <v>15</v>
      </c>
      <c r="N6" s="13"/>
      <c r="O6" s="13"/>
      <c r="P6" s="13">
        <v>15</v>
      </c>
      <c r="Q6" s="13">
        <v>37.5</v>
      </c>
      <c r="R6" s="13"/>
      <c r="S6" s="13"/>
      <c r="T6" s="13"/>
      <c r="U6" s="13">
        <v>2.5</v>
      </c>
      <c r="V6" s="13"/>
      <c r="W6" s="13"/>
      <c r="X6" s="13"/>
      <c r="Y6" s="13"/>
      <c r="Z6" s="13"/>
      <c r="AA6" s="13">
        <v>15</v>
      </c>
      <c r="AB6" s="13"/>
      <c r="AC6" s="13"/>
      <c r="AD6" s="13"/>
      <c r="AE6" s="13">
        <v>2.5</v>
      </c>
      <c r="AF6" s="13"/>
      <c r="AG6" s="13"/>
      <c r="AH6" s="4"/>
      <c r="AI6" s="80">
        <v>1</v>
      </c>
      <c r="AJ6" s="13">
        <v>5</v>
      </c>
      <c r="AK6" s="121">
        <f t="shared" si="0"/>
        <v>15</v>
      </c>
      <c r="AL6" s="121">
        <f t="shared" si="1"/>
        <v>0</v>
      </c>
      <c r="AM6" s="121">
        <f t="shared" si="2"/>
        <v>2.5</v>
      </c>
      <c r="AN6" s="121">
        <f t="shared" si="3"/>
        <v>0</v>
      </c>
      <c r="AO6" s="121">
        <f t="shared" si="4"/>
        <v>15</v>
      </c>
      <c r="AP6" s="121">
        <f t="shared" si="5"/>
        <v>15</v>
      </c>
      <c r="AQ6" s="121">
        <f t="shared" si="6"/>
        <v>15</v>
      </c>
      <c r="AR6" s="121">
        <f t="shared" si="7"/>
        <v>0</v>
      </c>
      <c r="AS6" s="121">
        <f t="shared" si="8"/>
        <v>0</v>
      </c>
      <c r="AT6" s="121">
        <f t="shared" si="9"/>
        <v>0</v>
      </c>
      <c r="AU6" s="121">
        <f t="shared" si="10"/>
        <v>15</v>
      </c>
      <c r="AV6" s="121">
        <f t="shared" si="11"/>
        <v>0</v>
      </c>
      <c r="AW6" s="121">
        <f t="shared" si="12"/>
        <v>0</v>
      </c>
      <c r="AX6" s="121">
        <f t="shared" si="13"/>
        <v>15</v>
      </c>
      <c r="AY6" s="121">
        <f t="shared" si="14"/>
        <v>37.5</v>
      </c>
      <c r="AZ6" s="121">
        <f t="shared" si="15"/>
        <v>0</v>
      </c>
      <c r="BA6" s="121">
        <f t="shared" si="16"/>
        <v>0</v>
      </c>
      <c r="BB6" s="121">
        <f t="shared" si="17"/>
        <v>0</v>
      </c>
      <c r="BC6" s="121">
        <f t="shared" si="18"/>
        <v>2.5</v>
      </c>
      <c r="BD6" s="121">
        <f t="shared" si="19"/>
        <v>0</v>
      </c>
      <c r="BE6" s="121">
        <f t="shared" si="20"/>
        <v>0</v>
      </c>
      <c r="BF6" s="121">
        <f t="shared" si="21"/>
        <v>0</v>
      </c>
      <c r="BG6" s="121">
        <f t="shared" si="22"/>
        <v>0</v>
      </c>
      <c r="BH6" s="121">
        <f t="shared" si="23"/>
        <v>0</v>
      </c>
      <c r="BI6" s="121">
        <f t="shared" si="24"/>
        <v>15</v>
      </c>
      <c r="BJ6" s="121">
        <f t="shared" si="25"/>
        <v>0</v>
      </c>
      <c r="BK6" s="121">
        <f t="shared" si="26"/>
        <v>0</v>
      </c>
      <c r="BL6" s="121">
        <f t="shared" si="27"/>
        <v>0</v>
      </c>
      <c r="BM6" s="121">
        <f t="shared" si="28"/>
        <v>2.5</v>
      </c>
      <c r="BN6" s="121">
        <f t="shared" si="29"/>
        <v>0</v>
      </c>
      <c r="BO6" s="121">
        <f t="shared" si="30"/>
        <v>0</v>
      </c>
      <c r="BP6" s="121">
        <f t="shared" si="31"/>
        <v>0</v>
      </c>
    </row>
    <row r="7" spans="1:68" ht="15.75" x14ac:dyDescent="0.25">
      <c r="A7" s="69" t="s">
        <v>95</v>
      </c>
      <c r="B7" s="36" t="s">
        <v>135</v>
      </c>
      <c r="C7" s="2">
        <v>15</v>
      </c>
      <c r="D7" s="13"/>
      <c r="E7" s="13"/>
      <c r="F7" s="13"/>
      <c r="G7" s="13"/>
      <c r="H7" s="13"/>
      <c r="I7" s="13"/>
      <c r="J7" s="13"/>
      <c r="K7" s="13">
        <v>2.5</v>
      </c>
      <c r="L7" s="13"/>
      <c r="M7" s="13">
        <v>2.5</v>
      </c>
      <c r="N7" s="13"/>
      <c r="O7" s="13"/>
      <c r="P7" s="13"/>
      <c r="Q7" s="13"/>
      <c r="R7" s="13">
        <v>15</v>
      </c>
      <c r="S7" s="13">
        <v>85</v>
      </c>
      <c r="T7" s="13"/>
      <c r="U7" s="13"/>
      <c r="V7" s="13"/>
      <c r="W7" s="13"/>
      <c r="X7" s="13">
        <v>15</v>
      </c>
      <c r="Y7" s="13">
        <v>15</v>
      </c>
      <c r="Z7" s="13">
        <v>97.5</v>
      </c>
      <c r="AA7" s="13"/>
      <c r="AB7" s="13"/>
      <c r="AC7" s="13"/>
      <c r="AD7" s="13"/>
      <c r="AE7" s="13">
        <v>37.5</v>
      </c>
      <c r="AF7" s="13">
        <v>85</v>
      </c>
      <c r="AG7" s="13">
        <v>15</v>
      </c>
      <c r="AH7" s="4"/>
      <c r="AI7" s="80">
        <v>1</v>
      </c>
      <c r="AJ7" s="13">
        <v>2</v>
      </c>
      <c r="AK7" s="121">
        <f t="shared" si="0"/>
        <v>15</v>
      </c>
      <c r="AL7" s="121">
        <f t="shared" si="1"/>
        <v>0</v>
      </c>
      <c r="AM7" s="121">
        <f t="shared" si="2"/>
        <v>0</v>
      </c>
      <c r="AN7" s="121">
        <f t="shared" si="3"/>
        <v>0</v>
      </c>
      <c r="AO7" s="121">
        <f t="shared" si="4"/>
        <v>0</v>
      </c>
      <c r="AP7" s="121">
        <f t="shared" si="5"/>
        <v>0</v>
      </c>
      <c r="AQ7" s="121">
        <f t="shared" si="6"/>
        <v>0</v>
      </c>
      <c r="AR7" s="121">
        <f t="shared" si="7"/>
        <v>0</v>
      </c>
      <c r="AS7" s="121">
        <f t="shared" si="8"/>
        <v>2.5</v>
      </c>
      <c r="AT7" s="121">
        <f t="shared" si="9"/>
        <v>0</v>
      </c>
      <c r="AU7" s="121">
        <f t="shared" si="10"/>
        <v>2.5</v>
      </c>
      <c r="AV7" s="121">
        <f t="shared" si="11"/>
        <v>0</v>
      </c>
      <c r="AW7" s="121">
        <f t="shared" si="12"/>
        <v>0</v>
      </c>
      <c r="AX7" s="121">
        <f t="shared" si="13"/>
        <v>0</v>
      </c>
      <c r="AY7" s="121">
        <f t="shared" si="14"/>
        <v>0</v>
      </c>
      <c r="AZ7" s="121">
        <f t="shared" si="15"/>
        <v>15</v>
      </c>
      <c r="BA7" s="121">
        <f t="shared" si="16"/>
        <v>85</v>
      </c>
      <c r="BB7" s="121">
        <f t="shared" si="17"/>
        <v>0</v>
      </c>
      <c r="BC7" s="121">
        <f t="shared" si="18"/>
        <v>0</v>
      </c>
      <c r="BD7" s="121">
        <f t="shared" si="19"/>
        <v>0</v>
      </c>
      <c r="BE7" s="121">
        <f t="shared" si="20"/>
        <v>0</v>
      </c>
      <c r="BF7" s="121">
        <f t="shared" si="21"/>
        <v>15</v>
      </c>
      <c r="BG7" s="121">
        <f t="shared" si="22"/>
        <v>15</v>
      </c>
      <c r="BH7" s="121">
        <f t="shared" si="23"/>
        <v>97.5</v>
      </c>
      <c r="BI7" s="121">
        <f t="shared" si="24"/>
        <v>0</v>
      </c>
      <c r="BJ7" s="121">
        <f t="shared" si="25"/>
        <v>0</v>
      </c>
      <c r="BK7" s="121">
        <f t="shared" si="26"/>
        <v>0</v>
      </c>
      <c r="BL7" s="121">
        <f t="shared" si="27"/>
        <v>0</v>
      </c>
      <c r="BM7" s="121">
        <f t="shared" si="28"/>
        <v>37.5</v>
      </c>
      <c r="BN7" s="121">
        <f t="shared" si="29"/>
        <v>85</v>
      </c>
      <c r="BO7" s="121">
        <f t="shared" si="30"/>
        <v>15</v>
      </c>
      <c r="BP7" s="121">
        <f t="shared" si="31"/>
        <v>0</v>
      </c>
    </row>
    <row r="8" spans="1:68" ht="15.75" x14ac:dyDescent="0.25">
      <c r="A8" s="69" t="s">
        <v>96</v>
      </c>
      <c r="B8" s="36" t="s">
        <v>97</v>
      </c>
      <c r="C8" s="2">
        <v>15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4"/>
      <c r="AI8" s="80">
        <v>3</v>
      </c>
      <c r="AJ8" s="13">
        <v>4</v>
      </c>
      <c r="AK8" s="121">
        <f t="shared" si="0"/>
        <v>45</v>
      </c>
      <c r="AL8" s="121">
        <f t="shared" si="1"/>
        <v>0</v>
      </c>
      <c r="AM8" s="121">
        <f t="shared" si="2"/>
        <v>0</v>
      </c>
      <c r="AN8" s="121">
        <f t="shared" si="3"/>
        <v>0</v>
      </c>
      <c r="AO8" s="121">
        <f t="shared" si="4"/>
        <v>0</v>
      </c>
      <c r="AP8" s="121">
        <f t="shared" si="5"/>
        <v>0</v>
      </c>
      <c r="AQ8" s="121">
        <f t="shared" si="6"/>
        <v>0</v>
      </c>
      <c r="AR8" s="121">
        <f t="shared" si="7"/>
        <v>0</v>
      </c>
      <c r="AS8" s="121">
        <f t="shared" si="8"/>
        <v>0</v>
      </c>
      <c r="AT8" s="121">
        <f t="shared" si="9"/>
        <v>0</v>
      </c>
      <c r="AU8" s="121">
        <f t="shared" si="10"/>
        <v>0</v>
      </c>
      <c r="AV8" s="121">
        <f t="shared" si="11"/>
        <v>0</v>
      </c>
      <c r="AW8" s="121">
        <f t="shared" si="12"/>
        <v>0</v>
      </c>
      <c r="AX8" s="121">
        <f t="shared" si="13"/>
        <v>0</v>
      </c>
      <c r="AY8" s="121">
        <f t="shared" si="14"/>
        <v>0</v>
      </c>
      <c r="AZ8" s="121">
        <f t="shared" si="15"/>
        <v>0</v>
      </c>
      <c r="BA8" s="121">
        <f t="shared" si="16"/>
        <v>0</v>
      </c>
      <c r="BB8" s="121">
        <f t="shared" si="17"/>
        <v>0</v>
      </c>
      <c r="BC8" s="121">
        <f t="shared" si="18"/>
        <v>0</v>
      </c>
      <c r="BD8" s="121">
        <f t="shared" si="19"/>
        <v>0</v>
      </c>
      <c r="BE8" s="121">
        <f t="shared" si="20"/>
        <v>0</v>
      </c>
      <c r="BF8" s="121">
        <f t="shared" si="21"/>
        <v>0</v>
      </c>
      <c r="BG8" s="121">
        <f t="shared" si="22"/>
        <v>0</v>
      </c>
      <c r="BH8" s="121">
        <f t="shared" si="23"/>
        <v>0</v>
      </c>
      <c r="BI8" s="121">
        <f t="shared" si="24"/>
        <v>0</v>
      </c>
      <c r="BJ8" s="121">
        <f t="shared" si="25"/>
        <v>0</v>
      </c>
      <c r="BK8" s="121">
        <f t="shared" si="26"/>
        <v>0</v>
      </c>
      <c r="BL8" s="121">
        <f t="shared" si="27"/>
        <v>0</v>
      </c>
      <c r="BM8" s="121">
        <f t="shared" si="28"/>
        <v>0</v>
      </c>
      <c r="BN8" s="121">
        <f t="shared" si="29"/>
        <v>0</v>
      </c>
      <c r="BO8" s="121">
        <f t="shared" si="30"/>
        <v>0</v>
      </c>
      <c r="BP8" s="121">
        <f t="shared" si="31"/>
        <v>0</v>
      </c>
    </row>
    <row r="9" spans="1:68" ht="15.75" x14ac:dyDescent="0.25">
      <c r="A9" s="69" t="s">
        <v>98</v>
      </c>
      <c r="B9" s="36" t="s">
        <v>136</v>
      </c>
      <c r="C9" s="2"/>
      <c r="D9" s="13"/>
      <c r="E9" s="13"/>
      <c r="F9" s="13">
        <v>15</v>
      </c>
      <c r="G9" s="13">
        <v>15</v>
      </c>
      <c r="H9" s="13">
        <v>15</v>
      </c>
      <c r="I9" s="13">
        <v>37.5</v>
      </c>
      <c r="J9" s="13"/>
      <c r="K9" s="13"/>
      <c r="L9" s="13"/>
      <c r="M9" s="13">
        <v>15</v>
      </c>
      <c r="N9" s="13">
        <v>15</v>
      </c>
      <c r="O9" s="13"/>
      <c r="P9" s="13"/>
      <c r="Q9" s="13">
        <v>2.5</v>
      </c>
      <c r="R9" s="13"/>
      <c r="S9" s="13"/>
      <c r="T9" s="13">
        <v>37.5</v>
      </c>
      <c r="U9" s="13"/>
      <c r="V9" s="13">
        <v>37.5</v>
      </c>
      <c r="W9" s="13">
        <v>15</v>
      </c>
      <c r="X9" s="13"/>
      <c r="Y9" s="13"/>
      <c r="Z9" s="13"/>
      <c r="AA9" s="13"/>
      <c r="AB9" s="13">
        <v>2.5</v>
      </c>
      <c r="AC9" s="13">
        <v>37.5</v>
      </c>
      <c r="AD9" s="13">
        <v>37.5</v>
      </c>
      <c r="AE9" s="13"/>
      <c r="AF9" s="13"/>
      <c r="AG9" s="13"/>
      <c r="AH9" s="4">
        <v>37.5</v>
      </c>
      <c r="AI9" s="80">
        <v>1</v>
      </c>
      <c r="AJ9" s="13">
        <v>3</v>
      </c>
      <c r="AK9" s="121">
        <f t="shared" si="0"/>
        <v>0</v>
      </c>
      <c r="AL9" s="121">
        <f t="shared" si="1"/>
        <v>0</v>
      </c>
      <c r="AM9" s="121">
        <f t="shared" si="2"/>
        <v>0</v>
      </c>
      <c r="AN9" s="121">
        <f t="shared" si="3"/>
        <v>15</v>
      </c>
      <c r="AO9" s="121">
        <f t="shared" si="4"/>
        <v>15</v>
      </c>
      <c r="AP9" s="121">
        <f t="shared" si="5"/>
        <v>15</v>
      </c>
      <c r="AQ9" s="121">
        <f t="shared" si="6"/>
        <v>37.5</v>
      </c>
      <c r="AR9" s="121">
        <f t="shared" si="7"/>
        <v>0</v>
      </c>
      <c r="AS9" s="121">
        <f t="shared" si="8"/>
        <v>0</v>
      </c>
      <c r="AT9" s="121">
        <f t="shared" si="9"/>
        <v>0</v>
      </c>
      <c r="AU9" s="121">
        <f t="shared" si="10"/>
        <v>15</v>
      </c>
      <c r="AV9" s="121">
        <f t="shared" si="11"/>
        <v>15</v>
      </c>
      <c r="AW9" s="121">
        <f t="shared" si="12"/>
        <v>0</v>
      </c>
      <c r="AX9" s="121">
        <f t="shared" si="13"/>
        <v>0</v>
      </c>
      <c r="AY9" s="121">
        <f t="shared" si="14"/>
        <v>2.5</v>
      </c>
      <c r="AZ9" s="121">
        <f t="shared" si="15"/>
        <v>0</v>
      </c>
      <c r="BA9" s="121">
        <f t="shared" si="16"/>
        <v>0</v>
      </c>
      <c r="BB9" s="121">
        <f t="shared" si="17"/>
        <v>37.5</v>
      </c>
      <c r="BC9" s="121">
        <f t="shared" si="18"/>
        <v>0</v>
      </c>
      <c r="BD9" s="121">
        <f t="shared" si="19"/>
        <v>37.5</v>
      </c>
      <c r="BE9" s="121">
        <f t="shared" si="20"/>
        <v>15</v>
      </c>
      <c r="BF9" s="121">
        <f t="shared" si="21"/>
        <v>0</v>
      </c>
      <c r="BG9" s="121">
        <f t="shared" si="22"/>
        <v>0</v>
      </c>
      <c r="BH9" s="121">
        <f t="shared" si="23"/>
        <v>0</v>
      </c>
      <c r="BI9" s="121">
        <f t="shared" si="24"/>
        <v>0</v>
      </c>
      <c r="BJ9" s="121">
        <f t="shared" si="25"/>
        <v>2.5</v>
      </c>
      <c r="BK9" s="121">
        <f t="shared" si="26"/>
        <v>37.5</v>
      </c>
      <c r="BL9" s="121">
        <f t="shared" si="27"/>
        <v>37.5</v>
      </c>
      <c r="BM9" s="121">
        <f t="shared" si="28"/>
        <v>0</v>
      </c>
      <c r="BN9" s="121">
        <f t="shared" si="29"/>
        <v>0</v>
      </c>
      <c r="BO9" s="121">
        <f t="shared" si="30"/>
        <v>0</v>
      </c>
      <c r="BP9" s="121">
        <f t="shared" si="31"/>
        <v>37.5</v>
      </c>
    </row>
    <row r="10" spans="1:68" ht="15.75" x14ac:dyDescent="0.25">
      <c r="A10" s="69" t="s">
        <v>99</v>
      </c>
      <c r="B10" s="36" t="s">
        <v>100</v>
      </c>
      <c r="C10" s="2"/>
      <c r="D10" s="13"/>
      <c r="E10" s="13">
        <v>37.5</v>
      </c>
      <c r="F10" s="13"/>
      <c r="G10" s="13">
        <v>15</v>
      </c>
      <c r="H10" s="13">
        <v>15</v>
      </c>
      <c r="I10" s="13">
        <v>37.5</v>
      </c>
      <c r="J10" s="13"/>
      <c r="K10" s="13"/>
      <c r="L10" s="13"/>
      <c r="M10" s="13"/>
      <c r="N10" s="13">
        <v>62.5</v>
      </c>
      <c r="O10" s="13">
        <v>62.5</v>
      </c>
      <c r="P10" s="13"/>
      <c r="Q10" s="13"/>
      <c r="R10" s="13"/>
      <c r="S10" s="13"/>
      <c r="T10" s="13">
        <v>37.5</v>
      </c>
      <c r="U10" s="13">
        <v>62.5</v>
      </c>
      <c r="V10" s="13">
        <v>15</v>
      </c>
      <c r="W10" s="13">
        <v>37.5</v>
      </c>
      <c r="X10" s="13"/>
      <c r="Y10" s="13"/>
      <c r="Z10" s="13"/>
      <c r="AA10" s="13">
        <v>37.5</v>
      </c>
      <c r="AB10" s="13">
        <v>37.5</v>
      </c>
      <c r="AC10" s="13">
        <v>62.5</v>
      </c>
      <c r="AD10" s="13">
        <v>37.5</v>
      </c>
      <c r="AE10" s="13"/>
      <c r="AF10" s="13"/>
      <c r="AG10" s="13"/>
      <c r="AH10" s="4">
        <v>62.5</v>
      </c>
      <c r="AI10" s="80">
        <v>1</v>
      </c>
      <c r="AJ10" s="13">
        <v>5</v>
      </c>
      <c r="AK10" s="121">
        <f t="shared" si="0"/>
        <v>0</v>
      </c>
      <c r="AL10" s="121">
        <f t="shared" si="1"/>
        <v>0</v>
      </c>
      <c r="AM10" s="121">
        <f t="shared" si="2"/>
        <v>37.5</v>
      </c>
      <c r="AN10" s="121">
        <f t="shared" si="3"/>
        <v>0</v>
      </c>
      <c r="AO10" s="121">
        <f t="shared" si="4"/>
        <v>15</v>
      </c>
      <c r="AP10" s="121">
        <f t="shared" si="5"/>
        <v>15</v>
      </c>
      <c r="AQ10" s="121">
        <f t="shared" si="6"/>
        <v>37.5</v>
      </c>
      <c r="AR10" s="121">
        <f t="shared" si="7"/>
        <v>0</v>
      </c>
      <c r="AS10" s="121">
        <f t="shared" si="8"/>
        <v>0</v>
      </c>
      <c r="AT10" s="121">
        <f t="shared" si="9"/>
        <v>0</v>
      </c>
      <c r="AU10" s="121">
        <f t="shared" si="10"/>
        <v>0</v>
      </c>
      <c r="AV10" s="121">
        <f t="shared" si="11"/>
        <v>62.5</v>
      </c>
      <c r="AW10" s="121">
        <f t="shared" si="12"/>
        <v>62.5</v>
      </c>
      <c r="AX10" s="121">
        <f t="shared" si="13"/>
        <v>0</v>
      </c>
      <c r="AY10" s="121">
        <f t="shared" si="14"/>
        <v>0</v>
      </c>
      <c r="AZ10" s="121">
        <f t="shared" si="15"/>
        <v>0</v>
      </c>
      <c r="BA10" s="121">
        <f t="shared" si="16"/>
        <v>0</v>
      </c>
      <c r="BB10" s="121">
        <f t="shared" si="17"/>
        <v>37.5</v>
      </c>
      <c r="BC10" s="121">
        <f t="shared" si="18"/>
        <v>62.5</v>
      </c>
      <c r="BD10" s="121">
        <f t="shared" si="19"/>
        <v>15</v>
      </c>
      <c r="BE10" s="121">
        <f t="shared" si="20"/>
        <v>37.5</v>
      </c>
      <c r="BF10" s="121">
        <f t="shared" si="21"/>
        <v>0</v>
      </c>
      <c r="BG10" s="121">
        <f t="shared" si="22"/>
        <v>0</v>
      </c>
      <c r="BH10" s="121">
        <f t="shared" si="23"/>
        <v>0</v>
      </c>
      <c r="BI10" s="121">
        <f t="shared" si="24"/>
        <v>37.5</v>
      </c>
      <c r="BJ10" s="121">
        <f t="shared" si="25"/>
        <v>37.5</v>
      </c>
      <c r="BK10" s="121">
        <f t="shared" si="26"/>
        <v>62.5</v>
      </c>
      <c r="BL10" s="121">
        <f t="shared" si="27"/>
        <v>37.5</v>
      </c>
      <c r="BM10" s="121">
        <f t="shared" si="28"/>
        <v>0</v>
      </c>
      <c r="BN10" s="121">
        <f t="shared" si="29"/>
        <v>0</v>
      </c>
      <c r="BO10" s="121">
        <f t="shared" si="30"/>
        <v>0</v>
      </c>
      <c r="BP10" s="121">
        <f t="shared" si="31"/>
        <v>62.5</v>
      </c>
    </row>
    <row r="11" spans="1:68" ht="15.75" x14ac:dyDescent="0.25">
      <c r="A11" s="69" t="s">
        <v>101</v>
      </c>
      <c r="B11" s="36" t="s">
        <v>102</v>
      </c>
      <c r="C11" s="2"/>
      <c r="D11" s="13"/>
      <c r="E11" s="13"/>
      <c r="F11" s="13"/>
      <c r="G11" s="13">
        <v>15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v>15</v>
      </c>
      <c r="AC11" s="13"/>
      <c r="AD11" s="13"/>
      <c r="AE11" s="13"/>
      <c r="AF11" s="13"/>
      <c r="AG11" s="13"/>
      <c r="AH11" s="4"/>
      <c r="AI11" s="80">
        <v>1</v>
      </c>
      <c r="AJ11" s="13">
        <v>4</v>
      </c>
      <c r="AK11" s="121">
        <f t="shared" si="0"/>
        <v>0</v>
      </c>
      <c r="AL11" s="121">
        <f t="shared" si="1"/>
        <v>0</v>
      </c>
      <c r="AM11" s="121">
        <f t="shared" si="2"/>
        <v>0</v>
      </c>
      <c r="AN11" s="121">
        <f t="shared" si="3"/>
        <v>0</v>
      </c>
      <c r="AO11" s="121">
        <f t="shared" si="4"/>
        <v>15</v>
      </c>
      <c r="AP11" s="121">
        <f t="shared" si="5"/>
        <v>0</v>
      </c>
      <c r="AQ11" s="121">
        <f t="shared" si="6"/>
        <v>0</v>
      </c>
      <c r="AR11" s="121">
        <f t="shared" si="7"/>
        <v>0</v>
      </c>
      <c r="AS11" s="121">
        <f t="shared" si="8"/>
        <v>0</v>
      </c>
      <c r="AT11" s="121">
        <f t="shared" si="9"/>
        <v>0</v>
      </c>
      <c r="AU11" s="121">
        <f t="shared" si="10"/>
        <v>0</v>
      </c>
      <c r="AV11" s="121">
        <f t="shared" si="11"/>
        <v>0</v>
      </c>
      <c r="AW11" s="121">
        <f t="shared" si="12"/>
        <v>0</v>
      </c>
      <c r="AX11" s="121">
        <f t="shared" si="13"/>
        <v>0</v>
      </c>
      <c r="AY11" s="121">
        <f t="shared" si="14"/>
        <v>0</v>
      </c>
      <c r="AZ11" s="121">
        <f t="shared" si="15"/>
        <v>0</v>
      </c>
      <c r="BA11" s="121">
        <f t="shared" si="16"/>
        <v>0</v>
      </c>
      <c r="BB11" s="121">
        <f t="shared" si="17"/>
        <v>0</v>
      </c>
      <c r="BC11" s="121">
        <f t="shared" si="18"/>
        <v>0</v>
      </c>
      <c r="BD11" s="121">
        <f t="shared" si="19"/>
        <v>0</v>
      </c>
      <c r="BE11" s="121">
        <f t="shared" si="20"/>
        <v>0</v>
      </c>
      <c r="BF11" s="121">
        <f t="shared" si="21"/>
        <v>0</v>
      </c>
      <c r="BG11" s="121">
        <f t="shared" si="22"/>
        <v>0</v>
      </c>
      <c r="BH11" s="121">
        <f t="shared" si="23"/>
        <v>0</v>
      </c>
      <c r="BI11" s="121">
        <f t="shared" si="24"/>
        <v>0</v>
      </c>
      <c r="BJ11" s="121">
        <f t="shared" si="25"/>
        <v>15</v>
      </c>
      <c r="BK11" s="121">
        <f t="shared" si="26"/>
        <v>0</v>
      </c>
      <c r="BL11" s="121">
        <f t="shared" si="27"/>
        <v>0</v>
      </c>
      <c r="BM11" s="121">
        <f t="shared" si="28"/>
        <v>0</v>
      </c>
      <c r="BN11" s="121">
        <f t="shared" si="29"/>
        <v>0</v>
      </c>
      <c r="BO11" s="121">
        <f t="shared" si="30"/>
        <v>0</v>
      </c>
      <c r="BP11" s="121">
        <f t="shared" si="31"/>
        <v>0</v>
      </c>
    </row>
    <row r="12" spans="1:68" ht="15.75" x14ac:dyDescent="0.25">
      <c r="A12" s="69" t="s">
        <v>103</v>
      </c>
      <c r="B12" s="36" t="s">
        <v>104</v>
      </c>
      <c r="C12" s="2"/>
      <c r="D12" s="13"/>
      <c r="E12" s="13"/>
      <c r="F12" s="13"/>
      <c r="G12" s="13"/>
      <c r="H12" s="13"/>
      <c r="I12" s="13"/>
      <c r="J12" s="13"/>
      <c r="K12" s="13">
        <v>2.5</v>
      </c>
      <c r="L12" s="13"/>
      <c r="M12" s="13"/>
      <c r="N12" s="13"/>
      <c r="O12" s="13">
        <v>2.5</v>
      </c>
      <c r="P12" s="13"/>
      <c r="Q12" s="13"/>
      <c r="R12" s="13"/>
      <c r="S12" s="13"/>
      <c r="T12" s="13"/>
      <c r="U12" s="13"/>
      <c r="V12" s="13"/>
      <c r="W12" s="13">
        <v>15</v>
      </c>
      <c r="X12" s="13"/>
      <c r="Y12" s="13"/>
      <c r="Z12" s="13"/>
      <c r="AA12" s="13"/>
      <c r="AB12" s="13"/>
      <c r="AC12" s="13">
        <v>2.5</v>
      </c>
      <c r="AD12" s="13">
        <v>2.5</v>
      </c>
      <c r="AE12" s="13"/>
      <c r="AF12" s="13"/>
      <c r="AG12" s="13"/>
      <c r="AH12" s="4">
        <v>2.5</v>
      </c>
      <c r="AI12" s="80">
        <v>3</v>
      </c>
      <c r="AJ12" s="13">
        <v>4</v>
      </c>
      <c r="AK12" s="121">
        <f t="shared" si="0"/>
        <v>0</v>
      </c>
      <c r="AL12" s="121">
        <f t="shared" si="1"/>
        <v>0</v>
      </c>
      <c r="AM12" s="121">
        <f t="shared" si="2"/>
        <v>0</v>
      </c>
      <c r="AN12" s="121">
        <f t="shared" si="3"/>
        <v>0</v>
      </c>
      <c r="AO12" s="121">
        <f t="shared" si="4"/>
        <v>0</v>
      </c>
      <c r="AP12" s="121">
        <f t="shared" si="5"/>
        <v>0</v>
      </c>
      <c r="AQ12" s="121">
        <f t="shared" si="6"/>
        <v>0</v>
      </c>
      <c r="AR12" s="121">
        <f t="shared" si="7"/>
        <v>0</v>
      </c>
      <c r="AS12" s="121">
        <f t="shared" si="8"/>
        <v>7.5</v>
      </c>
      <c r="AT12" s="121">
        <f t="shared" si="9"/>
        <v>0</v>
      </c>
      <c r="AU12" s="121">
        <f t="shared" si="10"/>
        <v>0</v>
      </c>
      <c r="AV12" s="121">
        <f t="shared" si="11"/>
        <v>0</v>
      </c>
      <c r="AW12" s="121">
        <f t="shared" si="12"/>
        <v>7.5</v>
      </c>
      <c r="AX12" s="121">
        <f t="shared" si="13"/>
        <v>0</v>
      </c>
      <c r="AY12" s="121">
        <f t="shared" si="14"/>
        <v>0</v>
      </c>
      <c r="AZ12" s="121">
        <f t="shared" si="15"/>
        <v>0</v>
      </c>
      <c r="BA12" s="121">
        <f t="shared" si="16"/>
        <v>0</v>
      </c>
      <c r="BB12" s="121">
        <f t="shared" si="17"/>
        <v>0</v>
      </c>
      <c r="BC12" s="121">
        <f t="shared" si="18"/>
        <v>0</v>
      </c>
      <c r="BD12" s="121">
        <f t="shared" si="19"/>
        <v>0</v>
      </c>
      <c r="BE12" s="121">
        <f t="shared" si="20"/>
        <v>45</v>
      </c>
      <c r="BF12" s="121">
        <f t="shared" si="21"/>
        <v>0</v>
      </c>
      <c r="BG12" s="121">
        <f t="shared" si="22"/>
        <v>0</v>
      </c>
      <c r="BH12" s="121">
        <f t="shared" si="23"/>
        <v>0</v>
      </c>
      <c r="BI12" s="121">
        <f t="shared" si="24"/>
        <v>0</v>
      </c>
      <c r="BJ12" s="121">
        <f t="shared" si="25"/>
        <v>0</v>
      </c>
      <c r="BK12" s="121">
        <f t="shared" si="26"/>
        <v>7.5</v>
      </c>
      <c r="BL12" s="121">
        <f t="shared" si="27"/>
        <v>7.5</v>
      </c>
      <c r="BM12" s="121">
        <f t="shared" si="28"/>
        <v>0</v>
      </c>
      <c r="BN12" s="121">
        <f t="shared" si="29"/>
        <v>0</v>
      </c>
      <c r="BO12" s="121">
        <f t="shared" si="30"/>
        <v>0</v>
      </c>
      <c r="BP12" s="121">
        <f t="shared" si="31"/>
        <v>7.5</v>
      </c>
    </row>
    <row r="13" spans="1:68" ht="15.75" x14ac:dyDescent="0.25">
      <c r="A13" s="69" t="s">
        <v>105</v>
      </c>
      <c r="B13" s="36" t="s">
        <v>137</v>
      </c>
      <c r="C13" s="2"/>
      <c r="D13" s="13"/>
      <c r="E13" s="13">
        <v>15</v>
      </c>
      <c r="F13" s="13">
        <v>15</v>
      </c>
      <c r="G13" s="13"/>
      <c r="H13" s="13"/>
      <c r="I13" s="13">
        <v>15</v>
      </c>
      <c r="J13" s="13"/>
      <c r="K13" s="13">
        <v>37.5</v>
      </c>
      <c r="L13" s="13"/>
      <c r="M13" s="13"/>
      <c r="N13" s="13"/>
      <c r="O13" s="13">
        <v>15</v>
      </c>
      <c r="P13" s="13"/>
      <c r="Q13" s="13"/>
      <c r="R13" s="13">
        <v>2.5</v>
      </c>
      <c r="S13" s="13"/>
      <c r="T13" s="13"/>
      <c r="U13" s="13">
        <v>15</v>
      </c>
      <c r="V13" s="13"/>
      <c r="W13" s="13">
        <v>37.5</v>
      </c>
      <c r="X13" s="13"/>
      <c r="Y13" s="13"/>
      <c r="Z13" s="13"/>
      <c r="AA13" s="13">
        <v>15</v>
      </c>
      <c r="AB13" s="13">
        <v>2.5</v>
      </c>
      <c r="AC13" s="13">
        <v>2.5</v>
      </c>
      <c r="AD13" s="13">
        <v>37.5</v>
      </c>
      <c r="AE13" s="13"/>
      <c r="AF13" s="13"/>
      <c r="AG13" s="13"/>
      <c r="AH13" s="4"/>
      <c r="AI13" s="80">
        <v>1</v>
      </c>
      <c r="AJ13" s="13">
        <v>4</v>
      </c>
      <c r="AK13" s="121">
        <f t="shared" si="0"/>
        <v>0</v>
      </c>
      <c r="AL13" s="121">
        <f t="shared" si="1"/>
        <v>0</v>
      </c>
      <c r="AM13" s="121">
        <f t="shared" si="2"/>
        <v>15</v>
      </c>
      <c r="AN13" s="121">
        <f t="shared" si="3"/>
        <v>15</v>
      </c>
      <c r="AO13" s="121">
        <f t="shared" si="4"/>
        <v>0</v>
      </c>
      <c r="AP13" s="121">
        <f t="shared" si="5"/>
        <v>0</v>
      </c>
      <c r="AQ13" s="121">
        <f t="shared" si="6"/>
        <v>15</v>
      </c>
      <c r="AR13" s="121">
        <f t="shared" si="7"/>
        <v>0</v>
      </c>
      <c r="AS13" s="121">
        <f t="shared" si="8"/>
        <v>37.5</v>
      </c>
      <c r="AT13" s="121">
        <f t="shared" si="9"/>
        <v>0</v>
      </c>
      <c r="AU13" s="121">
        <f t="shared" si="10"/>
        <v>0</v>
      </c>
      <c r="AV13" s="121">
        <f t="shared" si="11"/>
        <v>0</v>
      </c>
      <c r="AW13" s="121">
        <f t="shared" si="12"/>
        <v>15</v>
      </c>
      <c r="AX13" s="121">
        <f t="shared" si="13"/>
        <v>0</v>
      </c>
      <c r="AY13" s="121">
        <f t="shared" si="14"/>
        <v>0</v>
      </c>
      <c r="AZ13" s="121">
        <f t="shared" si="15"/>
        <v>2.5</v>
      </c>
      <c r="BA13" s="121">
        <f t="shared" si="16"/>
        <v>0</v>
      </c>
      <c r="BB13" s="121">
        <f t="shared" si="17"/>
        <v>0</v>
      </c>
      <c r="BC13" s="121">
        <f t="shared" si="18"/>
        <v>15</v>
      </c>
      <c r="BD13" s="121">
        <f t="shared" si="19"/>
        <v>0</v>
      </c>
      <c r="BE13" s="121">
        <f t="shared" si="20"/>
        <v>37.5</v>
      </c>
      <c r="BF13" s="121">
        <f t="shared" si="21"/>
        <v>0</v>
      </c>
      <c r="BG13" s="121">
        <f t="shared" si="22"/>
        <v>0</v>
      </c>
      <c r="BH13" s="121">
        <f t="shared" si="23"/>
        <v>0</v>
      </c>
      <c r="BI13" s="121">
        <f t="shared" si="24"/>
        <v>15</v>
      </c>
      <c r="BJ13" s="121">
        <f t="shared" si="25"/>
        <v>2.5</v>
      </c>
      <c r="BK13" s="121">
        <f t="shared" si="26"/>
        <v>2.5</v>
      </c>
      <c r="BL13" s="121">
        <f t="shared" si="27"/>
        <v>37.5</v>
      </c>
      <c r="BM13" s="121">
        <f t="shared" si="28"/>
        <v>0</v>
      </c>
      <c r="BN13" s="121">
        <f t="shared" si="29"/>
        <v>0</v>
      </c>
      <c r="BO13" s="121">
        <f t="shared" si="30"/>
        <v>0</v>
      </c>
      <c r="BP13" s="121">
        <f t="shared" si="31"/>
        <v>0</v>
      </c>
    </row>
    <row r="14" spans="1:68" ht="15.75" x14ac:dyDescent="0.25">
      <c r="A14" s="69" t="s">
        <v>106</v>
      </c>
      <c r="B14" s="36" t="s">
        <v>107</v>
      </c>
      <c r="C14" s="2"/>
      <c r="D14" s="13"/>
      <c r="E14" s="13"/>
      <c r="F14" s="13">
        <v>2.5</v>
      </c>
      <c r="G14" s="13"/>
      <c r="H14" s="13">
        <v>2.5</v>
      </c>
      <c r="I14" s="13"/>
      <c r="J14" s="13"/>
      <c r="K14" s="13"/>
      <c r="L14" s="13"/>
      <c r="M14" s="13">
        <v>15</v>
      </c>
      <c r="N14" s="13"/>
      <c r="O14" s="13"/>
      <c r="P14" s="13"/>
      <c r="Q14" s="13"/>
      <c r="R14" s="13"/>
      <c r="S14" s="13"/>
      <c r="T14" s="13"/>
      <c r="U14" s="13"/>
      <c r="V14" s="13"/>
      <c r="W14" s="13">
        <v>15</v>
      </c>
      <c r="X14" s="13"/>
      <c r="Y14" s="13"/>
      <c r="Z14" s="13"/>
      <c r="AA14" s="13"/>
      <c r="AB14" s="13"/>
      <c r="AC14" s="13"/>
      <c r="AD14" s="13"/>
      <c r="AE14" s="13"/>
      <c r="AF14" s="13">
        <v>2.5</v>
      </c>
      <c r="AG14" s="13">
        <v>15</v>
      </c>
      <c r="AH14" s="4"/>
      <c r="AI14" s="80">
        <v>1</v>
      </c>
      <c r="AJ14" s="13">
        <v>2</v>
      </c>
      <c r="AK14" s="121">
        <f t="shared" si="0"/>
        <v>0</v>
      </c>
      <c r="AL14" s="121">
        <f t="shared" si="1"/>
        <v>0</v>
      </c>
      <c r="AM14" s="121">
        <f t="shared" si="2"/>
        <v>0</v>
      </c>
      <c r="AN14" s="121">
        <f t="shared" si="3"/>
        <v>2.5</v>
      </c>
      <c r="AO14" s="121">
        <f t="shared" si="4"/>
        <v>0</v>
      </c>
      <c r="AP14" s="121">
        <f t="shared" si="5"/>
        <v>2.5</v>
      </c>
      <c r="AQ14" s="121">
        <f t="shared" si="6"/>
        <v>0</v>
      </c>
      <c r="AR14" s="121">
        <f t="shared" si="7"/>
        <v>0</v>
      </c>
      <c r="AS14" s="121">
        <f t="shared" si="8"/>
        <v>0</v>
      </c>
      <c r="AT14" s="121">
        <f t="shared" si="9"/>
        <v>0</v>
      </c>
      <c r="AU14" s="121">
        <f t="shared" si="10"/>
        <v>15</v>
      </c>
      <c r="AV14" s="121">
        <f t="shared" si="11"/>
        <v>0</v>
      </c>
      <c r="AW14" s="121">
        <f t="shared" si="12"/>
        <v>0</v>
      </c>
      <c r="AX14" s="121">
        <f t="shared" si="13"/>
        <v>0</v>
      </c>
      <c r="AY14" s="121">
        <f t="shared" si="14"/>
        <v>0</v>
      </c>
      <c r="AZ14" s="121">
        <f t="shared" si="15"/>
        <v>0</v>
      </c>
      <c r="BA14" s="121">
        <f t="shared" si="16"/>
        <v>0</v>
      </c>
      <c r="BB14" s="121">
        <f t="shared" si="17"/>
        <v>0</v>
      </c>
      <c r="BC14" s="121">
        <f t="shared" si="18"/>
        <v>0</v>
      </c>
      <c r="BD14" s="121">
        <f t="shared" si="19"/>
        <v>0</v>
      </c>
      <c r="BE14" s="121">
        <f t="shared" si="20"/>
        <v>15</v>
      </c>
      <c r="BF14" s="121">
        <f t="shared" si="21"/>
        <v>0</v>
      </c>
      <c r="BG14" s="121">
        <f t="shared" si="22"/>
        <v>0</v>
      </c>
      <c r="BH14" s="121">
        <f t="shared" si="23"/>
        <v>0</v>
      </c>
      <c r="BI14" s="121">
        <f t="shared" si="24"/>
        <v>0</v>
      </c>
      <c r="BJ14" s="121">
        <f t="shared" si="25"/>
        <v>0</v>
      </c>
      <c r="BK14" s="121">
        <f t="shared" si="26"/>
        <v>0</v>
      </c>
      <c r="BL14" s="121">
        <f t="shared" si="27"/>
        <v>0</v>
      </c>
      <c r="BM14" s="121">
        <f t="shared" si="28"/>
        <v>0</v>
      </c>
      <c r="BN14" s="121">
        <f t="shared" si="29"/>
        <v>2.5</v>
      </c>
      <c r="BO14" s="121">
        <f t="shared" si="30"/>
        <v>15</v>
      </c>
      <c r="BP14" s="121">
        <f t="shared" si="31"/>
        <v>0</v>
      </c>
    </row>
    <row r="15" spans="1:68" ht="15.75" x14ac:dyDescent="0.25">
      <c r="A15" s="69" t="s">
        <v>108</v>
      </c>
      <c r="B15" s="36"/>
      <c r="C15" s="2"/>
      <c r="D15" s="13"/>
      <c r="E15" s="13"/>
      <c r="F15" s="13"/>
      <c r="G15" s="13"/>
      <c r="H15" s="13"/>
      <c r="I15" s="13"/>
      <c r="J15" s="13"/>
      <c r="K15" s="13"/>
      <c r="L15" s="13">
        <v>15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4"/>
      <c r="AI15" s="80">
        <v>3</v>
      </c>
      <c r="AJ15" s="13">
        <v>4</v>
      </c>
      <c r="AK15" s="121">
        <f t="shared" si="0"/>
        <v>0</v>
      </c>
      <c r="AL15" s="121">
        <f t="shared" si="1"/>
        <v>0</v>
      </c>
      <c r="AM15" s="121">
        <f t="shared" si="2"/>
        <v>0</v>
      </c>
      <c r="AN15" s="121">
        <f t="shared" si="3"/>
        <v>0</v>
      </c>
      <c r="AO15" s="121">
        <f t="shared" si="4"/>
        <v>0</v>
      </c>
      <c r="AP15" s="121">
        <f t="shared" si="5"/>
        <v>0</v>
      </c>
      <c r="AQ15" s="121">
        <f t="shared" si="6"/>
        <v>0</v>
      </c>
      <c r="AR15" s="121">
        <f t="shared" si="7"/>
        <v>0</v>
      </c>
      <c r="AS15" s="121">
        <f t="shared" si="8"/>
        <v>0</v>
      </c>
      <c r="AT15" s="121">
        <f t="shared" si="9"/>
        <v>45</v>
      </c>
      <c r="AU15" s="121">
        <f t="shared" si="10"/>
        <v>0</v>
      </c>
      <c r="AV15" s="121">
        <f t="shared" si="11"/>
        <v>0</v>
      </c>
      <c r="AW15" s="121">
        <f t="shared" si="12"/>
        <v>0</v>
      </c>
      <c r="AX15" s="121">
        <f t="shared" si="13"/>
        <v>0</v>
      </c>
      <c r="AY15" s="121">
        <f t="shared" si="14"/>
        <v>0</v>
      </c>
      <c r="AZ15" s="121">
        <f t="shared" si="15"/>
        <v>0</v>
      </c>
      <c r="BA15" s="121">
        <f t="shared" si="16"/>
        <v>0</v>
      </c>
      <c r="BB15" s="121">
        <f t="shared" si="17"/>
        <v>0</v>
      </c>
      <c r="BC15" s="121">
        <f t="shared" si="18"/>
        <v>0</v>
      </c>
      <c r="BD15" s="121">
        <f t="shared" si="19"/>
        <v>0</v>
      </c>
      <c r="BE15" s="121">
        <f t="shared" si="20"/>
        <v>0</v>
      </c>
      <c r="BF15" s="121">
        <f t="shared" si="21"/>
        <v>0</v>
      </c>
      <c r="BG15" s="121">
        <f t="shared" si="22"/>
        <v>0</v>
      </c>
      <c r="BH15" s="121">
        <f t="shared" si="23"/>
        <v>0</v>
      </c>
      <c r="BI15" s="121">
        <f t="shared" si="24"/>
        <v>0</v>
      </c>
      <c r="BJ15" s="121">
        <f t="shared" si="25"/>
        <v>0</v>
      </c>
      <c r="BK15" s="121">
        <f t="shared" si="26"/>
        <v>0</v>
      </c>
      <c r="BL15" s="121">
        <f t="shared" si="27"/>
        <v>0</v>
      </c>
      <c r="BM15" s="121">
        <f t="shared" si="28"/>
        <v>0</v>
      </c>
      <c r="BN15" s="121">
        <f t="shared" si="29"/>
        <v>0</v>
      </c>
      <c r="BO15" s="121">
        <f t="shared" si="30"/>
        <v>0</v>
      </c>
      <c r="BP15" s="121">
        <f t="shared" si="31"/>
        <v>0</v>
      </c>
    </row>
    <row r="16" spans="1:68" ht="15.75" x14ac:dyDescent="0.25">
      <c r="A16" s="69" t="s">
        <v>109</v>
      </c>
      <c r="B16" s="36" t="s">
        <v>110</v>
      </c>
      <c r="C16" s="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>
        <v>2.5</v>
      </c>
      <c r="Y16" s="13">
        <v>2.5</v>
      </c>
      <c r="Z16" s="13"/>
      <c r="AA16" s="13"/>
      <c r="AB16" s="13"/>
      <c r="AC16" s="13"/>
      <c r="AD16" s="13"/>
      <c r="AE16" s="13"/>
      <c r="AF16" s="13"/>
      <c r="AG16" s="13"/>
      <c r="AH16" s="4"/>
      <c r="AI16" s="80">
        <v>3</v>
      </c>
      <c r="AJ16" s="13">
        <v>5</v>
      </c>
      <c r="AK16" s="121">
        <f t="shared" si="0"/>
        <v>0</v>
      </c>
      <c r="AL16" s="121">
        <f t="shared" si="1"/>
        <v>0</v>
      </c>
      <c r="AM16" s="121">
        <f t="shared" si="2"/>
        <v>0</v>
      </c>
      <c r="AN16" s="121">
        <f t="shared" si="3"/>
        <v>0</v>
      </c>
      <c r="AO16" s="121">
        <f t="shared" si="4"/>
        <v>0</v>
      </c>
      <c r="AP16" s="121">
        <f t="shared" si="5"/>
        <v>0</v>
      </c>
      <c r="AQ16" s="121">
        <f t="shared" si="6"/>
        <v>0</v>
      </c>
      <c r="AR16" s="121">
        <f t="shared" si="7"/>
        <v>0</v>
      </c>
      <c r="AS16" s="121">
        <f t="shared" si="8"/>
        <v>0</v>
      </c>
      <c r="AT16" s="121">
        <f t="shared" si="9"/>
        <v>0</v>
      </c>
      <c r="AU16" s="121">
        <f t="shared" si="10"/>
        <v>0</v>
      </c>
      <c r="AV16" s="121">
        <f t="shared" si="11"/>
        <v>0</v>
      </c>
      <c r="AW16" s="121">
        <f t="shared" si="12"/>
        <v>0</v>
      </c>
      <c r="AX16" s="121">
        <f t="shared" si="13"/>
        <v>0</v>
      </c>
      <c r="AY16" s="121">
        <f t="shared" si="14"/>
        <v>0</v>
      </c>
      <c r="AZ16" s="121">
        <f t="shared" si="15"/>
        <v>0</v>
      </c>
      <c r="BA16" s="121">
        <f t="shared" si="16"/>
        <v>0</v>
      </c>
      <c r="BB16" s="121">
        <f t="shared" si="17"/>
        <v>0</v>
      </c>
      <c r="BC16" s="121">
        <f t="shared" si="18"/>
        <v>0</v>
      </c>
      <c r="BD16" s="121">
        <f t="shared" si="19"/>
        <v>0</v>
      </c>
      <c r="BE16" s="121">
        <f t="shared" si="20"/>
        <v>0</v>
      </c>
      <c r="BF16" s="121">
        <f t="shared" si="21"/>
        <v>7.5</v>
      </c>
      <c r="BG16" s="121">
        <f t="shared" si="22"/>
        <v>7.5</v>
      </c>
      <c r="BH16" s="121">
        <f t="shared" si="23"/>
        <v>0</v>
      </c>
      <c r="BI16" s="121">
        <f t="shared" si="24"/>
        <v>0</v>
      </c>
      <c r="BJ16" s="121">
        <f t="shared" si="25"/>
        <v>0</v>
      </c>
      <c r="BK16" s="121">
        <f t="shared" si="26"/>
        <v>0</v>
      </c>
      <c r="BL16" s="121">
        <f t="shared" si="27"/>
        <v>0</v>
      </c>
      <c r="BM16" s="121">
        <f t="shared" si="28"/>
        <v>0</v>
      </c>
      <c r="BN16" s="121">
        <f t="shared" si="29"/>
        <v>0</v>
      </c>
      <c r="BO16" s="121">
        <f t="shared" si="30"/>
        <v>0</v>
      </c>
      <c r="BP16" s="121">
        <f t="shared" si="31"/>
        <v>0</v>
      </c>
    </row>
    <row r="17" spans="1:68" ht="15.75" x14ac:dyDescent="0.25">
      <c r="A17" s="69" t="s">
        <v>111</v>
      </c>
      <c r="B17" s="36" t="s">
        <v>112</v>
      </c>
      <c r="C17" s="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2.5</v>
      </c>
      <c r="Z17" s="13"/>
      <c r="AA17" s="13"/>
      <c r="AB17" s="13"/>
      <c r="AC17" s="13"/>
      <c r="AD17" s="13"/>
      <c r="AE17" s="13"/>
      <c r="AF17" s="13"/>
      <c r="AG17" s="13"/>
      <c r="AH17" s="4"/>
      <c r="AI17" s="80">
        <v>1</v>
      </c>
      <c r="AJ17" s="13">
        <v>4</v>
      </c>
      <c r="AK17" s="121">
        <f t="shared" si="0"/>
        <v>0</v>
      </c>
      <c r="AL17" s="121">
        <f t="shared" si="1"/>
        <v>0</v>
      </c>
      <c r="AM17" s="121">
        <f t="shared" si="2"/>
        <v>0</v>
      </c>
      <c r="AN17" s="121">
        <f t="shared" si="3"/>
        <v>0</v>
      </c>
      <c r="AO17" s="121">
        <f t="shared" si="4"/>
        <v>0</v>
      </c>
      <c r="AP17" s="121">
        <f t="shared" si="5"/>
        <v>0</v>
      </c>
      <c r="AQ17" s="121">
        <f t="shared" si="6"/>
        <v>0</v>
      </c>
      <c r="AR17" s="121">
        <f t="shared" si="7"/>
        <v>0</v>
      </c>
      <c r="AS17" s="121">
        <f t="shared" si="8"/>
        <v>0</v>
      </c>
      <c r="AT17" s="121">
        <f t="shared" si="9"/>
        <v>0</v>
      </c>
      <c r="AU17" s="121">
        <f t="shared" si="10"/>
        <v>0</v>
      </c>
      <c r="AV17" s="121">
        <f t="shared" si="11"/>
        <v>0</v>
      </c>
      <c r="AW17" s="121">
        <f t="shared" si="12"/>
        <v>0</v>
      </c>
      <c r="AX17" s="121">
        <f t="shared" si="13"/>
        <v>0</v>
      </c>
      <c r="AY17" s="121">
        <f t="shared" si="14"/>
        <v>0</v>
      </c>
      <c r="AZ17" s="121">
        <f t="shared" si="15"/>
        <v>0</v>
      </c>
      <c r="BA17" s="121">
        <f t="shared" si="16"/>
        <v>0</v>
      </c>
      <c r="BB17" s="121">
        <f t="shared" si="17"/>
        <v>0</v>
      </c>
      <c r="BC17" s="121">
        <f t="shared" si="18"/>
        <v>0</v>
      </c>
      <c r="BD17" s="121">
        <f t="shared" si="19"/>
        <v>0</v>
      </c>
      <c r="BE17" s="121">
        <f t="shared" si="20"/>
        <v>0</v>
      </c>
      <c r="BF17" s="121">
        <f t="shared" si="21"/>
        <v>0</v>
      </c>
      <c r="BG17" s="121">
        <f t="shared" si="22"/>
        <v>2.5</v>
      </c>
      <c r="BH17" s="121">
        <f t="shared" si="23"/>
        <v>0</v>
      </c>
      <c r="BI17" s="121">
        <f t="shared" si="24"/>
        <v>0</v>
      </c>
      <c r="BJ17" s="121">
        <f t="shared" si="25"/>
        <v>0</v>
      </c>
      <c r="BK17" s="121">
        <f t="shared" si="26"/>
        <v>0</v>
      </c>
      <c r="BL17" s="121">
        <f t="shared" si="27"/>
        <v>0</v>
      </c>
      <c r="BM17" s="121">
        <f t="shared" si="28"/>
        <v>0</v>
      </c>
      <c r="BN17" s="121">
        <f t="shared" si="29"/>
        <v>0</v>
      </c>
      <c r="BO17" s="121">
        <f t="shared" si="30"/>
        <v>0</v>
      </c>
      <c r="BP17" s="121">
        <f t="shared" si="31"/>
        <v>0</v>
      </c>
    </row>
    <row r="18" spans="1:68" ht="15.75" x14ac:dyDescent="0.25">
      <c r="A18" s="69" t="s">
        <v>113</v>
      </c>
      <c r="B18" s="36" t="s">
        <v>114</v>
      </c>
      <c r="C18" s="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15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15</v>
      </c>
      <c r="AB18" s="13"/>
      <c r="AC18" s="13"/>
      <c r="AD18" s="13"/>
      <c r="AE18" s="13"/>
      <c r="AF18" s="13"/>
      <c r="AG18" s="13"/>
      <c r="AH18" s="4"/>
      <c r="AI18" s="80">
        <v>5</v>
      </c>
      <c r="AJ18" s="13">
        <v>5</v>
      </c>
      <c r="AK18" s="121">
        <f t="shared" si="0"/>
        <v>0</v>
      </c>
      <c r="AL18" s="121">
        <f t="shared" si="1"/>
        <v>0</v>
      </c>
      <c r="AM18" s="121">
        <f t="shared" si="2"/>
        <v>0</v>
      </c>
      <c r="AN18" s="121">
        <f t="shared" si="3"/>
        <v>0</v>
      </c>
      <c r="AO18" s="121">
        <f t="shared" si="4"/>
        <v>0</v>
      </c>
      <c r="AP18" s="121">
        <f t="shared" si="5"/>
        <v>0</v>
      </c>
      <c r="AQ18" s="121">
        <f t="shared" si="6"/>
        <v>0</v>
      </c>
      <c r="AR18" s="121">
        <f t="shared" si="7"/>
        <v>0</v>
      </c>
      <c r="AS18" s="121">
        <f t="shared" si="8"/>
        <v>0</v>
      </c>
      <c r="AT18" s="121">
        <f t="shared" si="9"/>
        <v>0</v>
      </c>
      <c r="AU18" s="121">
        <f t="shared" si="10"/>
        <v>0</v>
      </c>
      <c r="AV18" s="121">
        <f t="shared" si="11"/>
        <v>75</v>
      </c>
      <c r="AW18" s="121">
        <f t="shared" si="12"/>
        <v>0</v>
      </c>
      <c r="AX18" s="121">
        <f t="shared" si="13"/>
        <v>0</v>
      </c>
      <c r="AY18" s="121">
        <f t="shared" si="14"/>
        <v>0</v>
      </c>
      <c r="AZ18" s="121">
        <f t="shared" si="15"/>
        <v>0</v>
      </c>
      <c r="BA18" s="121">
        <f t="shared" si="16"/>
        <v>0</v>
      </c>
      <c r="BB18" s="121">
        <f t="shared" si="17"/>
        <v>0</v>
      </c>
      <c r="BC18" s="121">
        <f t="shared" si="18"/>
        <v>0</v>
      </c>
      <c r="BD18" s="121">
        <f t="shared" si="19"/>
        <v>0</v>
      </c>
      <c r="BE18" s="121">
        <f t="shared" si="20"/>
        <v>0</v>
      </c>
      <c r="BF18" s="121">
        <f t="shared" si="21"/>
        <v>0</v>
      </c>
      <c r="BG18" s="121">
        <f t="shared" si="22"/>
        <v>0</v>
      </c>
      <c r="BH18" s="121">
        <f t="shared" si="23"/>
        <v>0</v>
      </c>
      <c r="BI18" s="121">
        <f t="shared" si="24"/>
        <v>75</v>
      </c>
      <c r="BJ18" s="121">
        <f t="shared" si="25"/>
        <v>0</v>
      </c>
      <c r="BK18" s="121">
        <f t="shared" si="26"/>
        <v>0</v>
      </c>
      <c r="BL18" s="121">
        <f t="shared" si="27"/>
        <v>0</v>
      </c>
      <c r="BM18" s="121">
        <f t="shared" si="28"/>
        <v>0</v>
      </c>
      <c r="BN18" s="121">
        <f t="shared" si="29"/>
        <v>0</v>
      </c>
      <c r="BO18" s="121">
        <f t="shared" si="30"/>
        <v>0</v>
      </c>
      <c r="BP18" s="121">
        <f t="shared" si="31"/>
        <v>0</v>
      </c>
    </row>
    <row r="19" spans="1:68" ht="15.75" x14ac:dyDescent="0.25">
      <c r="A19" s="69" t="s">
        <v>115</v>
      </c>
      <c r="B19" s="36" t="s">
        <v>116</v>
      </c>
      <c r="C19" s="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>
        <v>15</v>
      </c>
      <c r="AB19" s="13"/>
      <c r="AC19" s="13"/>
      <c r="AD19" s="13"/>
      <c r="AE19" s="13"/>
      <c r="AF19" s="13"/>
      <c r="AG19" s="13"/>
      <c r="AH19" s="4"/>
      <c r="AI19" s="80">
        <v>3</v>
      </c>
      <c r="AJ19" s="13">
        <v>4</v>
      </c>
      <c r="AK19" s="121">
        <f t="shared" si="0"/>
        <v>0</v>
      </c>
      <c r="AL19" s="121">
        <f t="shared" si="1"/>
        <v>0</v>
      </c>
      <c r="AM19" s="121">
        <f t="shared" si="2"/>
        <v>0</v>
      </c>
      <c r="AN19" s="121">
        <f t="shared" si="3"/>
        <v>0</v>
      </c>
      <c r="AO19" s="121">
        <f t="shared" si="4"/>
        <v>0</v>
      </c>
      <c r="AP19" s="121">
        <f t="shared" si="5"/>
        <v>0</v>
      </c>
      <c r="AQ19" s="121">
        <f t="shared" si="6"/>
        <v>0</v>
      </c>
      <c r="AR19" s="121">
        <f t="shared" si="7"/>
        <v>0</v>
      </c>
      <c r="AS19" s="121">
        <f t="shared" si="8"/>
        <v>0</v>
      </c>
      <c r="AT19" s="121">
        <f t="shared" si="9"/>
        <v>0</v>
      </c>
      <c r="AU19" s="121">
        <f t="shared" si="10"/>
        <v>0</v>
      </c>
      <c r="AV19" s="121">
        <f t="shared" si="11"/>
        <v>0</v>
      </c>
      <c r="AW19" s="121">
        <f t="shared" si="12"/>
        <v>0</v>
      </c>
      <c r="AX19" s="121">
        <f t="shared" si="13"/>
        <v>0</v>
      </c>
      <c r="AY19" s="121">
        <f t="shared" si="14"/>
        <v>0</v>
      </c>
      <c r="AZ19" s="121">
        <f t="shared" si="15"/>
        <v>0</v>
      </c>
      <c r="BA19" s="121">
        <f t="shared" si="16"/>
        <v>0</v>
      </c>
      <c r="BB19" s="121">
        <f t="shared" si="17"/>
        <v>0</v>
      </c>
      <c r="BC19" s="121">
        <f t="shared" si="18"/>
        <v>0</v>
      </c>
      <c r="BD19" s="121">
        <f t="shared" si="19"/>
        <v>0</v>
      </c>
      <c r="BE19" s="121">
        <f t="shared" si="20"/>
        <v>0</v>
      </c>
      <c r="BF19" s="121">
        <f t="shared" si="21"/>
        <v>0</v>
      </c>
      <c r="BG19" s="121">
        <f t="shared" si="22"/>
        <v>0</v>
      </c>
      <c r="BH19" s="121">
        <f t="shared" si="23"/>
        <v>0</v>
      </c>
      <c r="BI19" s="121">
        <f t="shared" si="24"/>
        <v>45</v>
      </c>
      <c r="BJ19" s="121">
        <f t="shared" si="25"/>
        <v>0</v>
      </c>
      <c r="BK19" s="121">
        <f t="shared" si="26"/>
        <v>0</v>
      </c>
      <c r="BL19" s="121">
        <f t="shared" si="27"/>
        <v>0</v>
      </c>
      <c r="BM19" s="121">
        <f t="shared" si="28"/>
        <v>0</v>
      </c>
      <c r="BN19" s="121">
        <f t="shared" si="29"/>
        <v>0</v>
      </c>
      <c r="BO19" s="121">
        <f t="shared" si="30"/>
        <v>0</v>
      </c>
      <c r="BP19" s="121">
        <f t="shared" si="31"/>
        <v>0</v>
      </c>
    </row>
    <row r="20" spans="1:68" ht="15.75" x14ac:dyDescent="0.25">
      <c r="A20" s="69" t="s">
        <v>117</v>
      </c>
      <c r="B20" s="36" t="s">
        <v>118</v>
      </c>
      <c r="C20" s="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37.5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4"/>
      <c r="AI20" s="80">
        <v>3</v>
      </c>
      <c r="AJ20" s="13">
        <v>5</v>
      </c>
      <c r="AK20" s="121">
        <f t="shared" si="0"/>
        <v>0</v>
      </c>
      <c r="AL20" s="121">
        <f t="shared" si="1"/>
        <v>0</v>
      </c>
      <c r="AM20" s="121">
        <f t="shared" si="2"/>
        <v>0</v>
      </c>
      <c r="AN20" s="121">
        <f t="shared" si="3"/>
        <v>0</v>
      </c>
      <c r="AO20" s="121">
        <f t="shared" si="4"/>
        <v>0</v>
      </c>
      <c r="AP20" s="121">
        <f t="shared" si="5"/>
        <v>0</v>
      </c>
      <c r="AQ20" s="121">
        <f t="shared" si="6"/>
        <v>0</v>
      </c>
      <c r="AR20" s="121">
        <f t="shared" si="7"/>
        <v>0</v>
      </c>
      <c r="AS20" s="121">
        <f t="shared" si="8"/>
        <v>0</v>
      </c>
      <c r="AT20" s="121">
        <f t="shared" si="9"/>
        <v>0</v>
      </c>
      <c r="AU20" s="121">
        <f t="shared" si="10"/>
        <v>0</v>
      </c>
      <c r="AV20" s="121">
        <f t="shared" si="11"/>
        <v>0</v>
      </c>
      <c r="AW20" s="121">
        <f t="shared" si="12"/>
        <v>0</v>
      </c>
      <c r="AX20" s="121">
        <f t="shared" si="13"/>
        <v>0</v>
      </c>
      <c r="AY20" s="121">
        <f t="shared" si="14"/>
        <v>0</v>
      </c>
      <c r="AZ20" s="121">
        <f t="shared" si="15"/>
        <v>0</v>
      </c>
      <c r="BA20" s="121">
        <f t="shared" si="16"/>
        <v>0</v>
      </c>
      <c r="BB20" s="121">
        <f t="shared" si="17"/>
        <v>112.5</v>
      </c>
      <c r="BC20" s="121">
        <f t="shared" si="18"/>
        <v>0</v>
      </c>
      <c r="BD20" s="121">
        <f t="shared" si="19"/>
        <v>0</v>
      </c>
      <c r="BE20" s="121">
        <f t="shared" si="20"/>
        <v>0</v>
      </c>
      <c r="BF20" s="121">
        <f t="shared" si="21"/>
        <v>0</v>
      </c>
      <c r="BG20" s="121">
        <f t="shared" si="22"/>
        <v>0</v>
      </c>
      <c r="BH20" s="121">
        <f t="shared" si="23"/>
        <v>0</v>
      </c>
      <c r="BI20" s="121">
        <f t="shared" si="24"/>
        <v>0</v>
      </c>
      <c r="BJ20" s="121">
        <f t="shared" si="25"/>
        <v>0</v>
      </c>
      <c r="BK20" s="121">
        <f t="shared" si="26"/>
        <v>0</v>
      </c>
      <c r="BL20" s="121">
        <f t="shared" si="27"/>
        <v>0</v>
      </c>
      <c r="BM20" s="121">
        <f t="shared" si="28"/>
        <v>0</v>
      </c>
      <c r="BN20" s="121">
        <f t="shared" si="29"/>
        <v>0</v>
      </c>
      <c r="BO20" s="121">
        <f t="shared" si="30"/>
        <v>0</v>
      </c>
      <c r="BP20" s="121">
        <f t="shared" si="31"/>
        <v>0</v>
      </c>
    </row>
    <row r="21" spans="1:68" ht="15.75" x14ac:dyDescent="0.25">
      <c r="A21" s="69" t="s">
        <v>119</v>
      </c>
      <c r="B21" s="36" t="s">
        <v>120</v>
      </c>
      <c r="C21" s="2"/>
      <c r="D21" s="13"/>
      <c r="E21" s="13"/>
      <c r="F21" s="13"/>
      <c r="G21" s="13"/>
      <c r="H21" s="13"/>
      <c r="I21" s="13"/>
      <c r="J21" s="13"/>
      <c r="K21" s="13"/>
      <c r="L21" s="13"/>
      <c r="M21" s="13">
        <v>2.5</v>
      </c>
      <c r="N21" s="13"/>
      <c r="O21" s="13">
        <v>37.5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>
        <v>37.5</v>
      </c>
      <c r="AE21" s="13"/>
      <c r="AF21" s="13"/>
      <c r="AG21" s="13">
        <v>2.5</v>
      </c>
      <c r="AH21" s="4"/>
      <c r="AI21" s="80">
        <v>1</v>
      </c>
      <c r="AJ21" s="13">
        <v>5</v>
      </c>
      <c r="AK21" s="121">
        <f t="shared" si="0"/>
        <v>0</v>
      </c>
      <c r="AL21" s="121">
        <f t="shared" si="1"/>
        <v>0</v>
      </c>
      <c r="AM21" s="121">
        <f t="shared" si="2"/>
        <v>0</v>
      </c>
      <c r="AN21" s="121">
        <f t="shared" si="3"/>
        <v>0</v>
      </c>
      <c r="AO21" s="121">
        <f t="shared" si="4"/>
        <v>0</v>
      </c>
      <c r="AP21" s="121">
        <f t="shared" si="5"/>
        <v>0</v>
      </c>
      <c r="AQ21" s="121">
        <f t="shared" si="6"/>
        <v>0</v>
      </c>
      <c r="AR21" s="121">
        <f t="shared" si="7"/>
        <v>0</v>
      </c>
      <c r="AS21" s="121">
        <f t="shared" si="8"/>
        <v>0</v>
      </c>
      <c r="AT21" s="121">
        <f t="shared" si="9"/>
        <v>0</v>
      </c>
      <c r="AU21" s="121">
        <f t="shared" si="10"/>
        <v>2.5</v>
      </c>
      <c r="AV21" s="121">
        <f t="shared" si="11"/>
        <v>0</v>
      </c>
      <c r="AW21" s="121">
        <f t="shared" si="12"/>
        <v>37.5</v>
      </c>
      <c r="AX21" s="121">
        <f t="shared" si="13"/>
        <v>0</v>
      </c>
      <c r="AY21" s="121">
        <f t="shared" si="14"/>
        <v>0</v>
      </c>
      <c r="AZ21" s="121">
        <f t="shared" si="15"/>
        <v>0</v>
      </c>
      <c r="BA21" s="121">
        <f t="shared" si="16"/>
        <v>0</v>
      </c>
      <c r="BB21" s="121">
        <f t="shared" si="17"/>
        <v>0</v>
      </c>
      <c r="BC21" s="121">
        <f t="shared" si="18"/>
        <v>0</v>
      </c>
      <c r="BD21" s="121">
        <f t="shared" si="19"/>
        <v>0</v>
      </c>
      <c r="BE21" s="121">
        <f t="shared" si="20"/>
        <v>0</v>
      </c>
      <c r="BF21" s="121">
        <f t="shared" si="21"/>
        <v>0</v>
      </c>
      <c r="BG21" s="121">
        <f t="shared" si="22"/>
        <v>0</v>
      </c>
      <c r="BH21" s="121">
        <f t="shared" si="23"/>
        <v>0</v>
      </c>
      <c r="BI21" s="121">
        <f t="shared" si="24"/>
        <v>0</v>
      </c>
      <c r="BJ21" s="121">
        <f t="shared" si="25"/>
        <v>0</v>
      </c>
      <c r="BK21" s="121">
        <f t="shared" si="26"/>
        <v>0</v>
      </c>
      <c r="BL21" s="121">
        <f t="shared" si="27"/>
        <v>37.5</v>
      </c>
      <c r="BM21" s="121">
        <f t="shared" si="28"/>
        <v>0</v>
      </c>
      <c r="BN21" s="121">
        <f t="shared" si="29"/>
        <v>0</v>
      </c>
      <c r="BO21" s="121">
        <f t="shared" si="30"/>
        <v>2.5</v>
      </c>
      <c r="BP21" s="121">
        <f t="shared" si="31"/>
        <v>0</v>
      </c>
    </row>
    <row r="22" spans="1:68" ht="15.75" x14ac:dyDescent="0.25">
      <c r="A22" s="69" t="s">
        <v>121</v>
      </c>
      <c r="B22" s="36" t="s">
        <v>138</v>
      </c>
      <c r="C22" s="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v>2.5</v>
      </c>
      <c r="AH22" s="4"/>
      <c r="AI22" s="80">
        <v>1</v>
      </c>
      <c r="AJ22" s="13">
        <v>1</v>
      </c>
      <c r="AK22" s="121">
        <f t="shared" si="0"/>
        <v>0</v>
      </c>
      <c r="AL22" s="121">
        <f t="shared" si="1"/>
        <v>0</v>
      </c>
      <c r="AM22" s="121">
        <f t="shared" si="2"/>
        <v>0</v>
      </c>
      <c r="AN22" s="121">
        <f t="shared" si="3"/>
        <v>0</v>
      </c>
      <c r="AO22" s="121">
        <f t="shared" si="4"/>
        <v>0</v>
      </c>
      <c r="AP22" s="121">
        <f t="shared" si="5"/>
        <v>0</v>
      </c>
      <c r="AQ22" s="121">
        <f t="shared" si="6"/>
        <v>0</v>
      </c>
      <c r="AR22" s="121">
        <f t="shared" si="7"/>
        <v>0</v>
      </c>
      <c r="AS22" s="121">
        <f t="shared" si="8"/>
        <v>0</v>
      </c>
      <c r="AT22" s="121">
        <f t="shared" si="9"/>
        <v>0</v>
      </c>
      <c r="AU22" s="121">
        <f t="shared" si="10"/>
        <v>0</v>
      </c>
      <c r="AV22" s="121">
        <f t="shared" si="11"/>
        <v>0</v>
      </c>
      <c r="AW22" s="121">
        <f t="shared" si="12"/>
        <v>0</v>
      </c>
      <c r="AX22" s="121">
        <f t="shared" si="13"/>
        <v>0</v>
      </c>
      <c r="AY22" s="121">
        <f t="shared" si="14"/>
        <v>0</v>
      </c>
      <c r="AZ22" s="121">
        <f t="shared" si="15"/>
        <v>0</v>
      </c>
      <c r="BA22" s="121">
        <f t="shared" si="16"/>
        <v>0</v>
      </c>
      <c r="BB22" s="121">
        <f t="shared" si="17"/>
        <v>0</v>
      </c>
      <c r="BC22" s="121">
        <f t="shared" si="18"/>
        <v>0</v>
      </c>
      <c r="BD22" s="121">
        <f t="shared" si="19"/>
        <v>0</v>
      </c>
      <c r="BE22" s="121">
        <f t="shared" si="20"/>
        <v>0</v>
      </c>
      <c r="BF22" s="121">
        <f t="shared" si="21"/>
        <v>0</v>
      </c>
      <c r="BG22" s="121">
        <f t="shared" si="22"/>
        <v>0</v>
      </c>
      <c r="BH22" s="121">
        <f t="shared" si="23"/>
        <v>0</v>
      </c>
      <c r="BI22" s="121">
        <f t="shared" si="24"/>
        <v>0</v>
      </c>
      <c r="BJ22" s="121">
        <f t="shared" si="25"/>
        <v>0</v>
      </c>
      <c r="BK22" s="121">
        <f t="shared" si="26"/>
        <v>0</v>
      </c>
      <c r="BL22" s="121">
        <f t="shared" si="27"/>
        <v>0</v>
      </c>
      <c r="BM22" s="121">
        <f t="shared" si="28"/>
        <v>0</v>
      </c>
      <c r="BN22" s="121">
        <f t="shared" si="29"/>
        <v>0</v>
      </c>
      <c r="BO22" s="121">
        <f t="shared" si="30"/>
        <v>2.5</v>
      </c>
      <c r="BP22" s="121">
        <f t="shared" si="31"/>
        <v>0</v>
      </c>
    </row>
    <row r="23" spans="1:68" ht="15.75" x14ac:dyDescent="0.25">
      <c r="A23" s="69" t="s">
        <v>122</v>
      </c>
      <c r="B23" s="36" t="s">
        <v>123</v>
      </c>
      <c r="C23" s="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>
        <v>15</v>
      </c>
      <c r="AH23" s="4"/>
      <c r="AI23" s="80">
        <v>1</v>
      </c>
      <c r="AJ23" s="13">
        <v>1</v>
      </c>
      <c r="AK23" s="121">
        <f t="shared" si="0"/>
        <v>0</v>
      </c>
      <c r="AL23" s="121">
        <f t="shared" si="1"/>
        <v>0</v>
      </c>
      <c r="AM23" s="121">
        <f t="shared" si="2"/>
        <v>0</v>
      </c>
      <c r="AN23" s="121">
        <f t="shared" si="3"/>
        <v>0</v>
      </c>
      <c r="AO23" s="121">
        <f t="shared" si="4"/>
        <v>0</v>
      </c>
      <c r="AP23" s="121">
        <f t="shared" si="5"/>
        <v>0</v>
      </c>
      <c r="AQ23" s="121">
        <f t="shared" si="6"/>
        <v>0</v>
      </c>
      <c r="AR23" s="121">
        <f t="shared" si="7"/>
        <v>0</v>
      </c>
      <c r="AS23" s="121">
        <f t="shared" si="8"/>
        <v>0</v>
      </c>
      <c r="AT23" s="121">
        <f t="shared" si="9"/>
        <v>0</v>
      </c>
      <c r="AU23" s="121">
        <f t="shared" si="10"/>
        <v>0</v>
      </c>
      <c r="AV23" s="121">
        <f t="shared" si="11"/>
        <v>0</v>
      </c>
      <c r="AW23" s="121">
        <f t="shared" si="12"/>
        <v>0</v>
      </c>
      <c r="AX23" s="121">
        <f t="shared" si="13"/>
        <v>0</v>
      </c>
      <c r="AY23" s="121">
        <f t="shared" si="14"/>
        <v>0</v>
      </c>
      <c r="AZ23" s="121">
        <f t="shared" si="15"/>
        <v>0</v>
      </c>
      <c r="BA23" s="121">
        <f t="shared" si="16"/>
        <v>0</v>
      </c>
      <c r="BB23" s="121">
        <f t="shared" si="17"/>
        <v>0</v>
      </c>
      <c r="BC23" s="121">
        <f t="shared" si="18"/>
        <v>0</v>
      </c>
      <c r="BD23" s="121">
        <f t="shared" si="19"/>
        <v>0</v>
      </c>
      <c r="BE23" s="121">
        <f t="shared" si="20"/>
        <v>0</v>
      </c>
      <c r="BF23" s="121">
        <f t="shared" si="21"/>
        <v>0</v>
      </c>
      <c r="BG23" s="121">
        <f t="shared" si="22"/>
        <v>0</v>
      </c>
      <c r="BH23" s="121">
        <f t="shared" si="23"/>
        <v>0</v>
      </c>
      <c r="BI23" s="121">
        <f t="shared" si="24"/>
        <v>0</v>
      </c>
      <c r="BJ23" s="121">
        <f t="shared" si="25"/>
        <v>0</v>
      </c>
      <c r="BK23" s="121">
        <f t="shared" si="26"/>
        <v>0</v>
      </c>
      <c r="BL23" s="121">
        <f t="shared" si="27"/>
        <v>0</v>
      </c>
      <c r="BM23" s="121">
        <f t="shared" si="28"/>
        <v>0</v>
      </c>
      <c r="BN23" s="121">
        <f t="shared" si="29"/>
        <v>0</v>
      </c>
      <c r="BO23" s="121">
        <f t="shared" si="30"/>
        <v>15</v>
      </c>
      <c r="BP23" s="121">
        <f t="shared" si="31"/>
        <v>0</v>
      </c>
    </row>
    <row r="24" spans="1:68" ht="15.75" x14ac:dyDescent="0.25">
      <c r="A24" s="69" t="s">
        <v>124</v>
      </c>
      <c r="B24" s="36" t="s">
        <v>125</v>
      </c>
      <c r="C24" s="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2.5</v>
      </c>
      <c r="AA24" s="13"/>
      <c r="AB24" s="13"/>
      <c r="AC24" s="13"/>
      <c r="AD24" s="13"/>
      <c r="AE24" s="13"/>
      <c r="AF24" s="13"/>
      <c r="AG24" s="13"/>
      <c r="AH24" s="4"/>
      <c r="AI24" s="80">
        <v>1</v>
      </c>
      <c r="AJ24" s="13">
        <v>2</v>
      </c>
      <c r="AK24" s="121">
        <f t="shared" si="0"/>
        <v>0</v>
      </c>
      <c r="AL24" s="121">
        <f t="shared" si="1"/>
        <v>0</v>
      </c>
      <c r="AM24" s="121">
        <f t="shared" si="2"/>
        <v>0</v>
      </c>
      <c r="AN24" s="121">
        <f t="shared" si="3"/>
        <v>0</v>
      </c>
      <c r="AO24" s="121">
        <f t="shared" si="4"/>
        <v>0</v>
      </c>
      <c r="AP24" s="121">
        <f t="shared" si="5"/>
        <v>0</v>
      </c>
      <c r="AQ24" s="121">
        <f t="shared" si="6"/>
        <v>0</v>
      </c>
      <c r="AR24" s="121">
        <f t="shared" si="7"/>
        <v>0</v>
      </c>
      <c r="AS24" s="121">
        <f t="shared" si="8"/>
        <v>0</v>
      </c>
      <c r="AT24" s="121">
        <f t="shared" si="9"/>
        <v>0</v>
      </c>
      <c r="AU24" s="121">
        <f t="shared" si="10"/>
        <v>0</v>
      </c>
      <c r="AV24" s="121">
        <f t="shared" si="11"/>
        <v>0</v>
      </c>
      <c r="AW24" s="121">
        <f t="shared" si="12"/>
        <v>0</v>
      </c>
      <c r="AX24" s="121">
        <f t="shared" si="13"/>
        <v>0</v>
      </c>
      <c r="AY24" s="121">
        <f t="shared" si="14"/>
        <v>0</v>
      </c>
      <c r="AZ24" s="121">
        <f t="shared" si="15"/>
        <v>0</v>
      </c>
      <c r="BA24" s="121">
        <f t="shared" si="16"/>
        <v>0</v>
      </c>
      <c r="BB24" s="121">
        <f t="shared" si="17"/>
        <v>0</v>
      </c>
      <c r="BC24" s="121">
        <f t="shared" si="18"/>
        <v>0</v>
      </c>
      <c r="BD24" s="121">
        <f t="shared" si="19"/>
        <v>0</v>
      </c>
      <c r="BE24" s="121">
        <f t="shared" si="20"/>
        <v>0</v>
      </c>
      <c r="BF24" s="121">
        <f t="shared" si="21"/>
        <v>0</v>
      </c>
      <c r="BG24" s="121">
        <f t="shared" si="22"/>
        <v>0</v>
      </c>
      <c r="BH24" s="121">
        <f t="shared" si="23"/>
        <v>2.5</v>
      </c>
      <c r="BI24" s="121">
        <f t="shared" si="24"/>
        <v>0</v>
      </c>
      <c r="BJ24" s="121">
        <f t="shared" si="25"/>
        <v>0</v>
      </c>
      <c r="BK24" s="121">
        <f t="shared" si="26"/>
        <v>0</v>
      </c>
      <c r="BL24" s="121">
        <f t="shared" si="27"/>
        <v>0</v>
      </c>
      <c r="BM24" s="121">
        <f t="shared" si="28"/>
        <v>0</v>
      </c>
      <c r="BN24" s="121">
        <f t="shared" si="29"/>
        <v>0</v>
      </c>
      <c r="BO24" s="121">
        <f t="shared" si="30"/>
        <v>0</v>
      </c>
      <c r="BP24" s="121">
        <f t="shared" si="31"/>
        <v>0</v>
      </c>
    </row>
    <row r="25" spans="1:68" ht="16.5" thickBot="1" x14ac:dyDescent="0.3">
      <c r="A25" s="72" t="s">
        <v>126</v>
      </c>
      <c r="B25" s="45" t="s">
        <v>127</v>
      </c>
      <c r="C25" s="7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>
        <v>15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82"/>
      <c r="AI25" s="81">
        <v>1</v>
      </c>
      <c r="AJ25" s="43">
        <v>3</v>
      </c>
      <c r="AK25" s="121">
        <f t="shared" si="0"/>
        <v>0</v>
      </c>
      <c r="AL25" s="121">
        <f t="shared" si="1"/>
        <v>0</v>
      </c>
      <c r="AM25" s="121">
        <f t="shared" si="2"/>
        <v>0</v>
      </c>
      <c r="AN25" s="121">
        <f t="shared" si="3"/>
        <v>0</v>
      </c>
      <c r="AO25" s="121">
        <f t="shared" si="4"/>
        <v>0</v>
      </c>
      <c r="AP25" s="121">
        <f t="shared" si="5"/>
        <v>0</v>
      </c>
      <c r="AQ25" s="121">
        <f t="shared" si="6"/>
        <v>0</v>
      </c>
      <c r="AR25" s="121">
        <f t="shared" si="7"/>
        <v>0</v>
      </c>
      <c r="AS25" s="121">
        <f t="shared" si="8"/>
        <v>0</v>
      </c>
      <c r="AT25" s="121">
        <f t="shared" si="9"/>
        <v>0</v>
      </c>
      <c r="AU25" s="121">
        <f t="shared" si="10"/>
        <v>0</v>
      </c>
      <c r="AV25" s="121">
        <f t="shared" si="11"/>
        <v>0</v>
      </c>
      <c r="AW25" s="121">
        <f t="shared" si="12"/>
        <v>0</v>
      </c>
      <c r="AX25" s="121">
        <f t="shared" si="13"/>
        <v>0</v>
      </c>
      <c r="AY25" s="121">
        <f t="shared" si="14"/>
        <v>0</v>
      </c>
      <c r="AZ25" s="121">
        <f t="shared" si="15"/>
        <v>0</v>
      </c>
      <c r="BA25" s="121">
        <f t="shared" si="16"/>
        <v>0</v>
      </c>
      <c r="BB25" s="121">
        <f t="shared" si="17"/>
        <v>0</v>
      </c>
      <c r="BC25" s="121">
        <f t="shared" si="18"/>
        <v>15</v>
      </c>
      <c r="BD25" s="121">
        <f t="shared" si="19"/>
        <v>0</v>
      </c>
      <c r="BE25" s="121">
        <f t="shared" si="20"/>
        <v>0</v>
      </c>
      <c r="BF25" s="121">
        <f t="shared" si="21"/>
        <v>0</v>
      </c>
      <c r="BG25" s="121">
        <f t="shared" si="22"/>
        <v>0</v>
      </c>
      <c r="BH25" s="121">
        <f t="shared" si="23"/>
        <v>0</v>
      </c>
      <c r="BI25" s="121">
        <f t="shared" si="24"/>
        <v>0</v>
      </c>
      <c r="BJ25" s="121">
        <f t="shared" si="25"/>
        <v>0</v>
      </c>
      <c r="BK25" s="121">
        <f t="shared" si="26"/>
        <v>0</v>
      </c>
      <c r="BL25" s="121">
        <f t="shared" si="27"/>
        <v>0</v>
      </c>
      <c r="BM25" s="121">
        <f t="shared" si="28"/>
        <v>0</v>
      </c>
      <c r="BN25" s="121">
        <f t="shared" si="29"/>
        <v>0</v>
      </c>
      <c r="BO25" s="121">
        <f t="shared" si="30"/>
        <v>0</v>
      </c>
      <c r="BP25" s="121">
        <f t="shared" si="31"/>
        <v>0</v>
      </c>
    </row>
    <row r="26" spans="1:68" ht="15.75" x14ac:dyDescent="0.25">
      <c r="A26" s="59"/>
      <c r="B26" s="92" t="s">
        <v>128</v>
      </c>
      <c r="C26" s="65">
        <f t="shared" ref="C26:AH26" si="32">SUM(C4:C25)</f>
        <v>85</v>
      </c>
      <c r="D26" s="57">
        <f t="shared" si="32"/>
        <v>0</v>
      </c>
      <c r="E26" s="57">
        <f t="shared" si="32"/>
        <v>57.5</v>
      </c>
      <c r="F26" s="57">
        <f t="shared" si="32"/>
        <v>32.5</v>
      </c>
      <c r="G26" s="57">
        <f t="shared" si="32"/>
        <v>60</v>
      </c>
      <c r="H26" s="57">
        <f t="shared" si="32"/>
        <v>47.5</v>
      </c>
      <c r="I26" s="57">
        <f t="shared" si="32"/>
        <v>105</v>
      </c>
      <c r="J26" s="57">
        <f t="shared" si="32"/>
        <v>0</v>
      </c>
      <c r="K26" s="57">
        <f t="shared" si="32"/>
        <v>80</v>
      </c>
      <c r="L26" s="57">
        <f t="shared" si="32"/>
        <v>15</v>
      </c>
      <c r="M26" s="57">
        <f t="shared" si="32"/>
        <v>52.5</v>
      </c>
      <c r="N26" s="57">
        <f t="shared" si="32"/>
        <v>107.5</v>
      </c>
      <c r="O26" s="57">
        <f t="shared" si="32"/>
        <v>132.5</v>
      </c>
      <c r="P26" s="57">
        <f t="shared" si="32"/>
        <v>17.5</v>
      </c>
      <c r="Q26" s="57">
        <f t="shared" si="32"/>
        <v>42.5</v>
      </c>
      <c r="R26" s="57">
        <f t="shared" si="32"/>
        <v>17.5</v>
      </c>
      <c r="S26" s="57">
        <f t="shared" si="32"/>
        <v>85</v>
      </c>
      <c r="T26" s="57">
        <f t="shared" si="32"/>
        <v>127.5</v>
      </c>
      <c r="U26" s="57">
        <f t="shared" si="32"/>
        <v>110</v>
      </c>
      <c r="V26" s="57">
        <f t="shared" si="32"/>
        <v>67.5</v>
      </c>
      <c r="W26" s="57">
        <f t="shared" si="32"/>
        <v>120</v>
      </c>
      <c r="X26" s="57">
        <f t="shared" si="32"/>
        <v>17.5</v>
      </c>
      <c r="Y26" s="57">
        <f t="shared" si="32"/>
        <v>20</v>
      </c>
      <c r="Z26" s="57">
        <f t="shared" si="32"/>
        <v>100</v>
      </c>
      <c r="AA26" s="57">
        <f t="shared" si="32"/>
        <v>97.5</v>
      </c>
      <c r="AB26" s="57">
        <f t="shared" si="32"/>
        <v>60</v>
      </c>
      <c r="AC26" s="57">
        <f t="shared" si="32"/>
        <v>105</v>
      </c>
      <c r="AD26" s="57">
        <f t="shared" si="32"/>
        <v>152.5</v>
      </c>
      <c r="AE26" s="57">
        <f t="shared" si="32"/>
        <v>40</v>
      </c>
      <c r="AF26" s="57">
        <f t="shared" si="32"/>
        <v>87.5</v>
      </c>
      <c r="AG26" s="57">
        <f t="shared" si="32"/>
        <v>50</v>
      </c>
      <c r="AH26" s="75">
        <f t="shared" si="32"/>
        <v>102.5</v>
      </c>
      <c r="AI26" s="53"/>
      <c r="AJ26" s="46"/>
      <c r="AK26" s="46">
        <f t="shared" ref="AK26:BP26" si="33">SUM(AK4:AK25)</f>
        <v>270</v>
      </c>
      <c r="AL26" s="46">
        <f t="shared" si="33"/>
        <v>0</v>
      </c>
      <c r="AM26" s="46">
        <f t="shared" si="33"/>
        <v>62.5</v>
      </c>
      <c r="AN26" s="46">
        <f t="shared" si="33"/>
        <v>32.5</v>
      </c>
      <c r="AO26" s="46">
        <f t="shared" si="33"/>
        <v>60</v>
      </c>
      <c r="AP26" s="46">
        <f t="shared" si="33"/>
        <v>47.5</v>
      </c>
      <c r="AQ26" s="46">
        <f t="shared" si="33"/>
        <v>105</v>
      </c>
      <c r="AR26" s="46">
        <f t="shared" si="33"/>
        <v>0</v>
      </c>
      <c r="AS26" s="46">
        <f t="shared" si="33"/>
        <v>160</v>
      </c>
      <c r="AT26" s="46">
        <f t="shared" si="33"/>
        <v>45</v>
      </c>
      <c r="AU26" s="46">
        <f t="shared" si="33"/>
        <v>57.5</v>
      </c>
      <c r="AV26" s="46">
        <f t="shared" si="33"/>
        <v>197.5</v>
      </c>
      <c r="AW26" s="46">
        <f t="shared" si="33"/>
        <v>167.5</v>
      </c>
      <c r="AX26" s="46">
        <f t="shared" si="33"/>
        <v>22.5</v>
      </c>
      <c r="AY26" s="46">
        <f t="shared" si="33"/>
        <v>47.5</v>
      </c>
      <c r="AZ26" s="46">
        <f t="shared" si="33"/>
        <v>17.5</v>
      </c>
      <c r="BA26" s="46">
        <f t="shared" si="33"/>
        <v>85</v>
      </c>
      <c r="BB26" s="46">
        <f t="shared" si="33"/>
        <v>232.5</v>
      </c>
      <c r="BC26" s="46">
        <f t="shared" si="33"/>
        <v>140</v>
      </c>
      <c r="BD26" s="46">
        <f t="shared" si="33"/>
        <v>97.5</v>
      </c>
      <c r="BE26" s="46">
        <f t="shared" si="33"/>
        <v>150</v>
      </c>
      <c r="BF26" s="46">
        <f t="shared" si="33"/>
        <v>22.5</v>
      </c>
      <c r="BG26" s="46">
        <f t="shared" si="33"/>
        <v>25</v>
      </c>
      <c r="BH26" s="46">
        <f t="shared" si="33"/>
        <v>100</v>
      </c>
      <c r="BI26" s="46">
        <f t="shared" si="33"/>
        <v>187.5</v>
      </c>
      <c r="BJ26" s="46">
        <f t="shared" si="33"/>
        <v>65</v>
      </c>
      <c r="BK26" s="46">
        <f t="shared" si="33"/>
        <v>110</v>
      </c>
      <c r="BL26" s="46">
        <f t="shared" si="33"/>
        <v>157.5</v>
      </c>
      <c r="BM26" s="46">
        <f t="shared" si="33"/>
        <v>40</v>
      </c>
      <c r="BN26" s="46">
        <f t="shared" si="33"/>
        <v>87.5</v>
      </c>
      <c r="BO26" s="46">
        <f t="shared" si="33"/>
        <v>50</v>
      </c>
      <c r="BP26" s="46">
        <f t="shared" si="33"/>
        <v>107.5</v>
      </c>
    </row>
    <row r="27" spans="1:68" ht="15.75" x14ac:dyDescent="0.25">
      <c r="A27" s="60"/>
      <c r="B27" s="93" t="s">
        <v>130</v>
      </c>
      <c r="C27" s="66">
        <f>100 - C26</f>
        <v>15</v>
      </c>
      <c r="D27" s="23">
        <f t="shared" ref="D27:AH27" si="34">100 - D26</f>
        <v>100</v>
      </c>
      <c r="E27" s="23">
        <f t="shared" si="34"/>
        <v>42.5</v>
      </c>
      <c r="F27" s="23">
        <f t="shared" si="34"/>
        <v>67.5</v>
      </c>
      <c r="G27" s="23">
        <f t="shared" si="34"/>
        <v>40</v>
      </c>
      <c r="H27" s="23">
        <f t="shared" si="34"/>
        <v>52.5</v>
      </c>
      <c r="I27" s="23">
        <f t="shared" si="34"/>
        <v>-5</v>
      </c>
      <c r="J27" s="23">
        <f t="shared" si="34"/>
        <v>100</v>
      </c>
      <c r="K27" s="23">
        <f t="shared" si="34"/>
        <v>20</v>
      </c>
      <c r="L27" s="23">
        <f t="shared" si="34"/>
        <v>85</v>
      </c>
      <c r="M27" s="23">
        <f t="shared" si="34"/>
        <v>47.5</v>
      </c>
      <c r="N27" s="23">
        <f t="shared" si="34"/>
        <v>-7.5</v>
      </c>
      <c r="O27" s="23">
        <f t="shared" si="34"/>
        <v>-32.5</v>
      </c>
      <c r="P27" s="23">
        <f t="shared" si="34"/>
        <v>82.5</v>
      </c>
      <c r="Q27" s="23">
        <f t="shared" si="34"/>
        <v>57.5</v>
      </c>
      <c r="R27" s="23">
        <f t="shared" si="34"/>
        <v>82.5</v>
      </c>
      <c r="S27" s="23">
        <f t="shared" si="34"/>
        <v>15</v>
      </c>
      <c r="T27" s="23">
        <f t="shared" si="34"/>
        <v>-27.5</v>
      </c>
      <c r="U27" s="23">
        <f t="shared" si="34"/>
        <v>-10</v>
      </c>
      <c r="V27" s="23">
        <f t="shared" si="34"/>
        <v>32.5</v>
      </c>
      <c r="W27" s="23">
        <f t="shared" si="34"/>
        <v>-20</v>
      </c>
      <c r="X27" s="23">
        <f t="shared" si="34"/>
        <v>82.5</v>
      </c>
      <c r="Y27" s="23">
        <f t="shared" si="34"/>
        <v>80</v>
      </c>
      <c r="Z27" s="23">
        <f t="shared" si="34"/>
        <v>0</v>
      </c>
      <c r="AA27" s="23">
        <f t="shared" si="34"/>
        <v>2.5</v>
      </c>
      <c r="AB27" s="23">
        <f t="shared" si="34"/>
        <v>40</v>
      </c>
      <c r="AC27" s="23">
        <f t="shared" si="34"/>
        <v>-5</v>
      </c>
      <c r="AD27" s="23">
        <f t="shared" si="34"/>
        <v>-52.5</v>
      </c>
      <c r="AE27" s="23">
        <f t="shared" si="34"/>
        <v>60</v>
      </c>
      <c r="AF27" s="23">
        <f t="shared" si="34"/>
        <v>12.5</v>
      </c>
      <c r="AG27" s="23">
        <f t="shared" si="34"/>
        <v>50</v>
      </c>
      <c r="AH27" s="76">
        <f t="shared" si="34"/>
        <v>-2.5</v>
      </c>
      <c r="AI27" s="80"/>
      <c r="AJ27" s="13"/>
    </row>
    <row r="28" spans="1:68" ht="18.75" x14ac:dyDescent="0.3">
      <c r="A28" s="61" t="s">
        <v>89</v>
      </c>
      <c r="B28" s="94" t="s">
        <v>132</v>
      </c>
      <c r="C28" s="90">
        <f>AVERAGE(C26:AH26)</f>
        <v>68.59375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76"/>
      <c r="AI28" s="80"/>
      <c r="AJ28" s="13"/>
    </row>
    <row r="29" spans="1:68" ht="18.75" x14ac:dyDescent="0.3">
      <c r="A29" s="61" t="s">
        <v>86</v>
      </c>
      <c r="B29" s="94" t="s">
        <v>131</v>
      </c>
      <c r="C29" s="90">
        <f>AVERAGE(C27:AH27)</f>
        <v>31.40625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76"/>
      <c r="AI29" s="80"/>
      <c r="AJ29" s="13"/>
    </row>
    <row r="30" spans="1:68" ht="15.75" x14ac:dyDescent="0.25">
      <c r="A30" s="60"/>
      <c r="B30" s="94" t="s">
        <v>85</v>
      </c>
      <c r="C30" s="90">
        <f>AK26/C26</f>
        <v>3.1764705882352939</v>
      </c>
      <c r="D30" s="90">
        <f>(C30+E30)/2</f>
        <v>2.1317135549872122</v>
      </c>
      <c r="E30" s="90">
        <f t="shared" ref="E30:AH30" si="35">AM26/E26</f>
        <v>1.0869565217391304</v>
      </c>
      <c r="F30" s="90">
        <f t="shared" si="35"/>
        <v>1</v>
      </c>
      <c r="G30" s="90">
        <f t="shared" si="35"/>
        <v>1</v>
      </c>
      <c r="H30" s="90">
        <f t="shared" si="35"/>
        <v>1</v>
      </c>
      <c r="I30" s="90">
        <f t="shared" si="35"/>
        <v>1</v>
      </c>
      <c r="J30" s="90">
        <f>(I30+K30)/2</f>
        <v>1.5</v>
      </c>
      <c r="K30" s="90">
        <f t="shared" si="35"/>
        <v>2</v>
      </c>
      <c r="L30" s="90">
        <f t="shared" si="35"/>
        <v>3</v>
      </c>
      <c r="M30" s="90">
        <f t="shared" si="35"/>
        <v>1.0952380952380953</v>
      </c>
      <c r="N30" s="90">
        <f t="shared" si="35"/>
        <v>1.8372093023255813</v>
      </c>
      <c r="O30" s="90">
        <f t="shared" si="35"/>
        <v>1.2641509433962264</v>
      </c>
      <c r="P30" s="90">
        <f t="shared" si="35"/>
        <v>1.2857142857142858</v>
      </c>
      <c r="Q30" s="90">
        <f t="shared" si="35"/>
        <v>1.1176470588235294</v>
      </c>
      <c r="R30" s="90">
        <f t="shared" si="35"/>
        <v>1</v>
      </c>
      <c r="S30" s="90">
        <f t="shared" si="35"/>
        <v>1</v>
      </c>
      <c r="T30" s="90">
        <f t="shared" si="35"/>
        <v>1.8235294117647058</v>
      </c>
      <c r="U30" s="90">
        <f t="shared" si="35"/>
        <v>1.2727272727272727</v>
      </c>
      <c r="V30" s="90">
        <f t="shared" si="35"/>
        <v>1.4444444444444444</v>
      </c>
      <c r="W30" s="90">
        <f t="shared" si="35"/>
        <v>1.25</v>
      </c>
      <c r="X30" s="90">
        <f t="shared" si="35"/>
        <v>1.2857142857142858</v>
      </c>
      <c r="Y30" s="90">
        <f t="shared" si="35"/>
        <v>1.25</v>
      </c>
      <c r="Z30" s="90">
        <f t="shared" si="35"/>
        <v>1</v>
      </c>
      <c r="AA30" s="90">
        <f t="shared" si="35"/>
        <v>1.9230769230769231</v>
      </c>
      <c r="AB30" s="90">
        <f t="shared" si="35"/>
        <v>1.0833333333333333</v>
      </c>
      <c r="AC30" s="90">
        <f t="shared" si="35"/>
        <v>1.0476190476190477</v>
      </c>
      <c r="AD30" s="90">
        <f t="shared" si="35"/>
        <v>1.0327868852459017</v>
      </c>
      <c r="AE30" s="90">
        <f t="shared" si="35"/>
        <v>1</v>
      </c>
      <c r="AF30" s="90">
        <f t="shared" si="35"/>
        <v>1</v>
      </c>
      <c r="AG30" s="90">
        <f t="shared" si="35"/>
        <v>1</v>
      </c>
      <c r="AH30" s="90">
        <f t="shared" si="35"/>
        <v>1.0487804878048781</v>
      </c>
      <c r="AI30" s="80"/>
      <c r="AJ30" s="13"/>
    </row>
    <row r="31" spans="1:68" ht="16.5" thickBot="1" x14ac:dyDescent="0.3">
      <c r="A31" s="67"/>
      <c r="B31" s="95" t="s">
        <v>51</v>
      </c>
      <c r="C31" s="91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77"/>
      <c r="AI31" s="81"/>
      <c r="AJ31" s="43"/>
    </row>
    <row r="33" spans="2:3" ht="15.75" thickBot="1" x14ac:dyDescent="0.3"/>
    <row r="34" spans="2:3" ht="18.75" x14ac:dyDescent="0.3">
      <c r="B34" s="129" t="s">
        <v>85</v>
      </c>
      <c r="C34" s="139"/>
    </row>
    <row r="35" spans="2:3" ht="15.75" thickBot="1" x14ac:dyDescent="0.3">
      <c r="B35" s="142"/>
      <c r="C35" s="143"/>
    </row>
    <row r="36" spans="2:3" ht="15.75" x14ac:dyDescent="0.25">
      <c r="B36" s="144" t="s">
        <v>146</v>
      </c>
      <c r="C36" s="145" t="s">
        <v>152</v>
      </c>
    </row>
    <row r="37" spans="2:3" ht="15.75" x14ac:dyDescent="0.25">
      <c r="B37" s="146" t="s">
        <v>147</v>
      </c>
      <c r="C37" s="147" t="s">
        <v>153</v>
      </c>
    </row>
    <row r="38" spans="2:3" ht="16.5" thickBot="1" x14ac:dyDescent="0.3">
      <c r="B38" s="148" t="s">
        <v>148</v>
      </c>
      <c r="C38" s="149" t="s">
        <v>154</v>
      </c>
    </row>
  </sheetData>
  <conditionalFormatting sqref="C30:AH30">
    <cfRule type="cellIs" dxfId="2" priority="1" operator="greaterThan">
      <formula>4</formula>
    </cfRule>
    <cfRule type="cellIs" dxfId="1" priority="2" operator="between">
      <formula>3.01</formula>
      <formula>4</formula>
    </cfRule>
    <cfRule type="cellIs" dxfId="0" priority="3" operator="between">
      <formula>0</formula>
      <formula>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ForestManagementSampleUnit </vt:lpstr>
      <vt:lpstr>UnitMoistureIndexes</vt:lpstr>
      <vt:lpstr>UnitWeedIndexes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2021-11-04T19:26:07Z</dcterms:created>
  <dcterms:modified xsi:type="dcterms:W3CDTF">2021-11-07T16:30:22Z</dcterms:modified>
</cp:coreProperties>
</file>